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0" yWindow="2655" windowWidth="19635" windowHeight="104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9" i="1" l="1"/>
  <c r="AF28" i="1"/>
  <c r="AF26" i="1"/>
  <c r="AF25" i="1"/>
  <c r="AF20" i="1"/>
  <c r="AI20" i="1" s="1"/>
  <c r="AF19" i="1"/>
  <c r="AI19" i="1" s="1"/>
  <c r="AE20" i="1"/>
  <c r="AE19" i="1"/>
  <c r="AH19" i="1" s="1"/>
  <c r="AL20" i="1"/>
  <c r="AK20" i="1"/>
  <c r="AM20" i="1" s="1"/>
  <c r="AH20" i="1"/>
  <c r="AD20" i="1"/>
  <c r="AG20" i="1" s="1"/>
  <c r="AL19" i="1"/>
  <c r="AK19" i="1"/>
  <c r="AD19" i="1"/>
  <c r="AG19" i="1" s="1"/>
  <c r="AE29" i="1"/>
  <c r="AE28" i="1"/>
  <c r="AE26" i="1"/>
  <c r="AE25" i="1"/>
  <c r="AD29" i="1"/>
  <c r="AD28" i="1"/>
  <c r="AD26" i="1"/>
  <c r="AD25" i="1"/>
  <c r="AM19" i="1" l="1"/>
  <c r="AJ19" i="1"/>
  <c r="AJ20" i="1"/>
  <c r="AE6" i="1"/>
  <c r="AG6" i="1"/>
  <c r="AL29" i="1" l="1"/>
  <c r="AK29" i="1"/>
  <c r="AI29" i="1" l="1"/>
  <c r="AH29" i="1"/>
  <c r="AG29" i="1"/>
  <c r="AC28" i="1"/>
  <c r="AL28" i="1" s="1"/>
  <c r="AA28" i="1"/>
  <c r="AC27" i="1"/>
  <c r="AA27" i="1"/>
  <c r="Y27" i="1"/>
  <c r="W27" i="1"/>
  <c r="AC26" i="1"/>
  <c r="AL26" i="1" s="1"/>
  <c r="AA26" i="1"/>
  <c r="AK26" i="1" s="1"/>
  <c r="Y26" i="1"/>
  <c r="W26" i="1"/>
  <c r="U26" i="1"/>
  <c r="S26" i="1"/>
  <c r="AC25" i="1"/>
  <c r="AA25" i="1"/>
  <c r="Y25" i="1"/>
  <c r="W25" i="1"/>
  <c r="U25" i="1"/>
  <c r="S25" i="1"/>
  <c r="Q25" i="1"/>
  <c r="O25" i="1"/>
  <c r="AC24" i="1"/>
  <c r="AA24" i="1"/>
  <c r="Y24" i="1"/>
  <c r="W24" i="1"/>
  <c r="U24" i="1"/>
  <c r="S24" i="1"/>
  <c r="Q24" i="1"/>
  <c r="O24" i="1"/>
  <c r="M24" i="1"/>
  <c r="K24" i="1"/>
  <c r="AC23" i="1"/>
  <c r="AA23" i="1"/>
  <c r="Y23" i="1"/>
  <c r="W23" i="1"/>
  <c r="U23" i="1"/>
  <c r="S23" i="1"/>
  <c r="Q23" i="1"/>
  <c r="O23" i="1"/>
  <c r="M23" i="1"/>
  <c r="AL23" i="1" s="1"/>
  <c r="K23" i="1"/>
  <c r="I23" i="1"/>
  <c r="G23" i="1"/>
  <c r="Z22" i="1"/>
  <c r="V22" i="1"/>
  <c r="R22" i="1"/>
  <c r="N22" i="1"/>
  <c r="J22" i="1"/>
  <c r="F22" i="1"/>
  <c r="B22" i="1"/>
  <c r="AC19" i="1"/>
  <c r="AA19" i="1"/>
  <c r="AC18" i="1"/>
  <c r="AA18" i="1"/>
  <c r="Y18" i="1"/>
  <c r="W18" i="1"/>
  <c r="AK18" i="1" s="1"/>
  <c r="AC17" i="1"/>
  <c r="AA17" i="1"/>
  <c r="Y17" i="1"/>
  <c r="W17" i="1"/>
  <c r="AK17" i="1" s="1"/>
  <c r="U17" i="1"/>
  <c r="S17" i="1"/>
  <c r="AC16" i="1"/>
  <c r="AA16" i="1"/>
  <c r="Y16" i="1"/>
  <c r="W16" i="1"/>
  <c r="U16" i="1"/>
  <c r="S16" i="1"/>
  <c r="Q16" i="1"/>
  <c r="O16" i="1"/>
  <c r="AC15" i="1"/>
  <c r="AA15" i="1"/>
  <c r="Y15" i="1"/>
  <c r="W15" i="1"/>
  <c r="U15" i="1"/>
  <c r="S15" i="1"/>
  <c r="AK15" i="1" s="1"/>
  <c r="Q15" i="1"/>
  <c r="O15" i="1"/>
  <c r="M15" i="1"/>
  <c r="K15" i="1"/>
  <c r="AC14" i="1"/>
  <c r="AA14" i="1"/>
  <c r="Y14" i="1"/>
  <c r="W14" i="1"/>
  <c r="U14" i="1"/>
  <c r="S14" i="1"/>
  <c r="Q14" i="1"/>
  <c r="O14" i="1"/>
  <c r="M14" i="1"/>
  <c r="K14" i="1"/>
  <c r="I14" i="1"/>
  <c r="G14" i="1"/>
  <c r="Z13" i="1"/>
  <c r="V13" i="1"/>
  <c r="R13" i="1"/>
  <c r="N13" i="1"/>
  <c r="J13" i="1"/>
  <c r="F13" i="1"/>
  <c r="B13" i="1"/>
  <c r="AE18" i="1" l="1"/>
  <c r="AH18" i="1" s="1"/>
  <c r="AL18" i="1"/>
  <c r="AM18" i="1" s="1"/>
  <c r="AF18" i="1"/>
  <c r="AI18" i="1" s="1"/>
  <c r="AD18" i="1"/>
  <c r="AG18" i="1" s="1"/>
  <c r="AK16" i="1"/>
  <c r="AK27" i="1"/>
  <c r="AM27" i="1" s="1"/>
  <c r="AD27" i="1"/>
  <c r="AF27" i="1"/>
  <c r="AI27" i="1" s="1"/>
  <c r="AE27" i="1"/>
  <c r="AL27" i="1"/>
  <c r="AL24" i="1"/>
  <c r="AF15" i="1"/>
  <c r="AI15" i="1" s="1"/>
  <c r="AE15" i="1"/>
  <c r="AH15" i="1" s="1"/>
  <c r="AL15" i="1"/>
  <c r="AM15" i="1" s="1"/>
  <c r="AD15" i="1"/>
  <c r="AG15" i="1" s="1"/>
  <c r="AK14" i="1"/>
  <c r="AF23" i="1"/>
  <c r="AD23" i="1"/>
  <c r="AE23" i="1"/>
  <c r="AF16" i="1"/>
  <c r="AI16" i="1" s="1"/>
  <c r="AL16" i="1"/>
  <c r="AM16" i="1" s="1"/>
  <c r="AD16" i="1"/>
  <c r="AG16" i="1" s="1"/>
  <c r="AE16" i="1"/>
  <c r="AH16" i="1" s="1"/>
  <c r="AK24" i="1"/>
  <c r="AD24" i="1"/>
  <c r="AG24" i="1" s="1"/>
  <c r="AF24" i="1"/>
  <c r="AE24" i="1"/>
  <c r="AH24" i="1" s="1"/>
  <c r="AD17" i="1"/>
  <c r="AG17" i="1" s="1"/>
  <c r="AE17" i="1"/>
  <c r="AH17" i="1" s="1"/>
  <c r="AF17" i="1"/>
  <c r="AI17" i="1" s="1"/>
  <c r="AL17" i="1"/>
  <c r="AM17" i="1" s="1"/>
  <c r="AF14" i="1"/>
  <c r="AI14" i="1" s="1"/>
  <c r="AE14" i="1"/>
  <c r="AH14" i="1" s="1"/>
  <c r="AL14" i="1"/>
  <c r="AD14" i="1"/>
  <c r="AG14" i="1" s="1"/>
  <c r="AG23" i="1"/>
  <c r="AH28" i="1"/>
  <c r="AK28" i="1"/>
  <c r="AM28" i="1" s="1"/>
  <c r="AK25" i="1"/>
  <c r="AK23" i="1"/>
  <c r="AL25" i="1"/>
  <c r="AG26" i="1"/>
  <c r="AM26" i="1"/>
  <c r="AH26" i="1"/>
  <c r="AH27" i="1"/>
  <c r="AI28" i="1"/>
  <c r="AH23" i="1"/>
  <c r="AJ29" i="1"/>
  <c r="AI26" i="1"/>
  <c r="AM29" i="1"/>
  <c r="AI24" i="1"/>
  <c r="AG25" i="1"/>
  <c r="AI25" i="1"/>
  <c r="AG27" i="1"/>
  <c r="AG28" i="1"/>
  <c r="AH25" i="1"/>
  <c r="AJ18" i="1" l="1"/>
  <c r="AJ15" i="1"/>
  <c r="AM14" i="1"/>
  <c r="AJ16" i="1"/>
  <c r="AJ17" i="1"/>
  <c r="AJ14" i="1"/>
  <c r="AM25" i="1"/>
  <c r="AJ26" i="1"/>
  <c r="AM24" i="1"/>
  <c r="AJ28" i="1"/>
  <c r="AJ27" i="1"/>
  <c r="AI23" i="1"/>
  <c r="AJ24" i="1"/>
  <c r="AJ25" i="1"/>
  <c r="AM23" i="1"/>
  <c r="AJ23" i="1" l="1"/>
  <c r="G4" i="1" l="1"/>
  <c r="I4" i="1"/>
  <c r="K4" i="1"/>
  <c r="M4" i="1"/>
  <c r="O4" i="1"/>
  <c r="Q4" i="1"/>
  <c r="S4" i="1"/>
  <c r="U4" i="1"/>
  <c r="W4" i="1"/>
  <c r="Y4" i="1"/>
  <c r="AA4" i="1"/>
  <c r="AC4" i="1"/>
  <c r="AE4" i="1"/>
  <c r="AG4" i="1"/>
  <c r="K5" i="1"/>
  <c r="M5" i="1"/>
  <c r="O5" i="1"/>
  <c r="Q5" i="1"/>
  <c r="S5" i="1"/>
  <c r="U5" i="1"/>
  <c r="W5" i="1"/>
  <c r="Y5" i="1"/>
  <c r="AA5" i="1"/>
  <c r="AC5" i="1"/>
  <c r="AE5" i="1"/>
  <c r="AG5" i="1"/>
  <c r="O6" i="1"/>
  <c r="Q6" i="1"/>
  <c r="S6" i="1"/>
  <c r="U6" i="1"/>
  <c r="W6" i="1"/>
  <c r="Y6" i="1"/>
  <c r="AA6" i="1"/>
  <c r="AC6" i="1"/>
  <c r="S7" i="1"/>
  <c r="U7" i="1"/>
  <c r="W7" i="1"/>
  <c r="Y7" i="1"/>
  <c r="AA7" i="1"/>
  <c r="AC7" i="1"/>
  <c r="AE7" i="1"/>
  <c r="AG7" i="1"/>
  <c r="W8" i="1"/>
  <c r="Y8" i="1"/>
  <c r="AA8" i="1"/>
  <c r="AC8" i="1"/>
  <c r="AE8" i="1"/>
  <c r="AG8" i="1"/>
  <c r="AA9" i="1"/>
  <c r="AC9" i="1"/>
  <c r="AE9" i="1"/>
  <c r="AG9" i="1"/>
  <c r="AE10" i="1"/>
  <c r="AG10" i="1"/>
  <c r="AH4" i="1" l="1"/>
  <c r="AJ5" i="1"/>
  <c r="AO11" i="1"/>
  <c r="AP11" i="1"/>
  <c r="AH11" i="1"/>
  <c r="AK11" i="1" s="1"/>
  <c r="AI11" i="1"/>
  <c r="AL11" i="1" s="1"/>
  <c r="AJ11" i="1"/>
  <c r="AM11" i="1" s="1"/>
  <c r="AJ10" i="1"/>
  <c r="AM10" i="1" s="1"/>
  <c r="AP10" i="1"/>
  <c r="AO8" i="1"/>
  <c r="AP9" i="1"/>
  <c r="AP8" i="1"/>
  <c r="AD3" i="1"/>
  <c r="R3" i="1"/>
  <c r="N3" i="1"/>
  <c r="Z3" i="1"/>
  <c r="V3" i="1"/>
  <c r="J3" i="1"/>
  <c r="F3" i="1"/>
  <c r="B3" i="1"/>
  <c r="AP5" i="1" l="1"/>
  <c r="AP7" i="1"/>
  <c r="AP4" i="1"/>
  <c r="AO10" i="1"/>
  <c r="AQ10" i="1" s="1"/>
  <c r="AO4" i="1"/>
  <c r="AI10" i="1"/>
  <c r="AL10" i="1" s="1"/>
  <c r="AH10" i="1"/>
  <c r="AK10" i="1" s="1"/>
  <c r="AO5" i="1"/>
  <c r="AO6" i="1"/>
  <c r="AJ8" i="1"/>
  <c r="AM8" i="1" s="1"/>
  <c r="AI4" i="1"/>
  <c r="AL4" i="1" s="1"/>
  <c r="AJ6" i="1"/>
  <c r="AM6" i="1" s="1"/>
  <c r="AO9" i="1"/>
  <c r="AQ9" i="1" s="1"/>
  <c r="AQ11" i="1"/>
  <c r="AH9" i="1"/>
  <c r="AK9" i="1" s="1"/>
  <c r="AI9" i="1"/>
  <c r="AL9" i="1" s="1"/>
  <c r="AI7" i="1"/>
  <c r="AL7" i="1" s="1"/>
  <c r="AJ7" i="1"/>
  <c r="AM7" i="1" s="1"/>
  <c r="AH7" i="1"/>
  <c r="AK7" i="1" s="1"/>
  <c r="AO7" i="1"/>
  <c r="AM5" i="1"/>
  <c r="AI8" i="1"/>
  <c r="AL8" i="1" s="1"/>
  <c r="AH8" i="1"/>
  <c r="AK8" i="1" s="1"/>
  <c r="AQ8" i="1"/>
  <c r="AK4" i="1"/>
  <c r="AJ4" i="1"/>
  <c r="AM4" i="1" s="1"/>
  <c r="AP6" i="1"/>
  <c r="AH6" i="1"/>
  <c r="AK6" i="1" s="1"/>
  <c r="AI6" i="1"/>
  <c r="AL6" i="1" s="1"/>
  <c r="AN11" i="1"/>
  <c r="AJ9" i="1"/>
  <c r="AM9" i="1" s="1"/>
  <c r="AH5" i="1"/>
  <c r="AK5" i="1" s="1"/>
  <c r="AI5" i="1"/>
  <c r="AL5" i="1" s="1"/>
  <c r="AQ5" i="1" l="1"/>
  <c r="AN10" i="1"/>
  <c r="AQ7" i="1"/>
  <c r="AQ4" i="1"/>
  <c r="AQ6" i="1"/>
  <c r="AN7" i="1"/>
  <c r="AN8" i="1"/>
  <c r="AN4" i="1"/>
  <c r="AN6" i="1"/>
  <c r="AN9" i="1"/>
  <c r="AN5" i="1"/>
</calcChain>
</file>

<file path=xl/sharedStrings.xml><?xml version="1.0" encoding="utf-8"?>
<sst xmlns="http://schemas.openxmlformats.org/spreadsheetml/2006/main" count="330" uniqueCount="51">
  <si>
    <t>勝ち</t>
  </si>
  <si>
    <t>負け</t>
  </si>
  <si>
    <t>引分</t>
  </si>
  <si>
    <t>勝点</t>
    <rPh sb="0" eb="1">
      <t>カ</t>
    </rPh>
    <rPh sb="1" eb="2">
      <t>テン</t>
    </rPh>
    <phoneticPr fontId="2"/>
  </si>
  <si>
    <t>負点</t>
    <rPh sb="0" eb="1">
      <t>マ</t>
    </rPh>
    <rPh sb="1" eb="2">
      <t>テン</t>
    </rPh>
    <phoneticPr fontId="2"/>
  </si>
  <si>
    <t>引分点</t>
    <rPh sb="0" eb="2">
      <t>ヒキワケ</t>
    </rPh>
    <rPh sb="2" eb="3">
      <t>テン</t>
    </rPh>
    <phoneticPr fontId="2"/>
  </si>
  <si>
    <t>合計</t>
    <rPh sb="0" eb="2">
      <t>ゴウケイ</t>
    </rPh>
    <phoneticPr fontId="2"/>
  </si>
  <si>
    <t>得点</t>
  </si>
  <si>
    <t>失点</t>
  </si>
  <si>
    <t>点差</t>
  </si>
  <si>
    <t>-</t>
    <phoneticPr fontId="1"/>
  </si>
  <si>
    <t xml:space="preserve">光ヶ丘シャークス
</t>
    <phoneticPr fontId="1"/>
  </si>
  <si>
    <t>八柱サンジュニアーズ</t>
    <rPh sb="0" eb="2">
      <t>ヤバシラ</t>
    </rPh>
    <phoneticPr fontId="1"/>
  </si>
  <si>
    <t>矢切コンドルス</t>
    <rPh sb="0" eb="2">
      <t>ヤギリ</t>
    </rPh>
    <phoneticPr fontId="1"/>
  </si>
  <si>
    <t>野菊野ファイターズ</t>
    <rPh sb="0" eb="3">
      <t>ノギクノ</t>
    </rPh>
    <phoneticPr fontId="1"/>
  </si>
  <si>
    <t>柏ドリームス</t>
    <rPh sb="0" eb="1">
      <t>カシワ</t>
    </rPh>
    <phoneticPr fontId="1"/>
  </si>
  <si>
    <t>順位</t>
    <rPh sb="0" eb="2">
      <t>ジュンイ</t>
    </rPh>
    <phoneticPr fontId="1"/>
  </si>
  <si>
    <t>牧の原ジュニアーズ</t>
    <rPh sb="0" eb="1">
      <t>マキ</t>
    </rPh>
    <rPh sb="2" eb="3">
      <t>ハラ</t>
    </rPh>
    <phoneticPr fontId="1"/>
  </si>
  <si>
    <t>吉川ドリームス</t>
    <rPh sb="0" eb="2">
      <t>ヨシカワ</t>
    </rPh>
    <phoneticPr fontId="1"/>
  </si>
  <si>
    <t>白井タイガース</t>
    <rPh sb="0" eb="2">
      <t>シロイ</t>
    </rPh>
    <phoneticPr fontId="1"/>
  </si>
  <si>
    <t>流山カージナルス</t>
    <rPh sb="0" eb="2">
      <t>ナガレヤマ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</si>
  <si>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</si>
  <si>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</si>
  <si>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</si>
  <si>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</si>
  <si>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</si>
  <si>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</si>
  <si>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</si>
  <si>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</si>
  <si>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</si>
  <si>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</si>
  <si>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Ａ戦Ｂブロック</t>
    <phoneticPr fontId="1"/>
  </si>
  <si>
    <t>Ｂ戦Ａブロック</t>
    <phoneticPr fontId="1"/>
  </si>
  <si>
    <t>馬橋ドリームス</t>
    <phoneticPr fontId="1"/>
  </si>
  <si>
    <t>南部ルーキーズ</t>
    <phoneticPr fontId="1"/>
  </si>
  <si>
    <t>光ヶ丘シャークスＡ</t>
    <phoneticPr fontId="1"/>
  </si>
  <si>
    <t>豊上ジュニアーズ</t>
    <phoneticPr fontId="1"/>
  </si>
  <si>
    <t>沼南フラワーズ</t>
    <phoneticPr fontId="1"/>
  </si>
  <si>
    <t>Ｃ戦Ｄブロック</t>
    <phoneticPr fontId="1"/>
  </si>
  <si>
    <t>新柏ツインズ</t>
    <rPh sb="0" eb="2">
      <t>シンカシワ</t>
    </rPh>
    <phoneticPr fontId="1"/>
  </si>
  <si>
    <t>サンスパッツ</t>
    <phoneticPr fontId="1"/>
  </si>
  <si>
    <t>清水口ファイターズ</t>
    <phoneticPr fontId="1"/>
  </si>
  <si>
    <t>木刈ファイターズ</t>
    <phoneticPr fontId="1"/>
  </si>
  <si>
    <t>2013年度小金原地区近隣親睦少年野球大会</t>
    <phoneticPr fontId="1"/>
  </si>
  <si>
    <t>光ヶ丘シャークスＢ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</si>
  <si>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</si>
  <si>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</si>
  <si>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</si>
  <si>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</si>
  <si>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</si>
  <si>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松飛台メジャースＪｒ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</si>
</sst>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</cellXfs>
  <cellStyles count="1">
    <cellStyle name="標準" xfId="0" builtinId="0"/>
  </cellStyles>
  <dxfs count="69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selection sqref="A1:AR1"/>
    </sheetView>
  </sheetViews>
  <sheetFormatPr defaultRowHeight="13.5"/>
  <cols>
    <col min="1" max="1" width="20.625" customWidth="1"/>
    <col min="2" max="33" width="2.625" customWidth="1"/>
    <col min="34" max="36" width="3.625" customWidth="1"/>
    <col min="37" max="37" width="2.625" customWidth="1"/>
    <col min="38" max="44" width="3.625" customWidth="1"/>
    <col min="45" max="47" width="3.375" customWidth="1"/>
    <col min="48" max="72" width="5.625" customWidth="1"/>
  </cols>
  <sheetData>
    <row r="1" spans="1:48" ht="35.1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13"/>
      <c r="AT1" s="13"/>
      <c r="AU1" s="13"/>
    </row>
    <row r="2" spans="1:48" ht="15" customHeight="1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4"/>
      <c r="AR2" s="4"/>
      <c r="AS2" s="4"/>
      <c r="AT2" s="4"/>
      <c r="AU2" s="4"/>
    </row>
    <row r="3" spans="1:48" ht="21.95" customHeight="1">
      <c r="A3" s="19" t="s">
        <v>31</v>
      </c>
      <c r="B3" s="26" t="str">
        <f>+A4</f>
        <v>矢切コンドルス</v>
      </c>
      <c r="C3" s="27"/>
      <c r="D3" s="27"/>
      <c r="E3" s="28"/>
      <c r="F3" s="26" t="str">
        <f>+A5</f>
        <v>牧の原ジュニアーズ</v>
      </c>
      <c r="G3" s="27"/>
      <c r="H3" s="27"/>
      <c r="I3" s="28"/>
      <c r="J3" s="26" t="str">
        <f>+A6</f>
        <v>野菊野ファイターズ</v>
      </c>
      <c r="K3" s="27"/>
      <c r="L3" s="27"/>
      <c r="M3" s="28"/>
      <c r="N3" s="26" t="str">
        <f>+A7</f>
        <v xml:space="preserve">光ヶ丘シャークス
</v>
      </c>
      <c r="O3" s="27"/>
      <c r="P3" s="27"/>
      <c r="Q3" s="28"/>
      <c r="R3" s="26" t="str">
        <f>+A8</f>
        <v>柏ドリームス</v>
      </c>
      <c r="S3" s="27"/>
      <c r="T3" s="27"/>
      <c r="U3" s="28"/>
      <c r="V3" s="26" t="str">
        <f>+A9</f>
        <v>吉川ドリームス</v>
      </c>
      <c r="W3" s="27"/>
      <c r="X3" s="27"/>
      <c r="Y3" s="28"/>
      <c r="Z3" s="26" t="str">
        <f>+A10</f>
        <v>白井タイガース</v>
      </c>
      <c r="AA3" s="27"/>
      <c r="AB3" s="27"/>
      <c r="AC3" s="28"/>
      <c r="AD3" s="26" t="str">
        <f>+A11</f>
        <v>流山カージナルス</v>
      </c>
      <c r="AE3" s="27"/>
      <c r="AF3" s="27"/>
      <c r="AG3" s="28"/>
      <c r="AH3" s="5" t="s">
        <v>0</v>
      </c>
      <c r="AI3" s="5" t="s">
        <v>1</v>
      </c>
      <c r="AJ3" s="5" t="s">
        <v>2</v>
      </c>
      <c r="AK3" s="5" t="s">
        <v>3</v>
      </c>
      <c r="AL3" s="5" t="s">
        <v>4</v>
      </c>
      <c r="AM3" s="5" t="s">
        <v>5</v>
      </c>
      <c r="AN3" s="5" t="s">
        <v>6</v>
      </c>
      <c r="AO3" s="5" t="s">
        <v>7</v>
      </c>
      <c r="AP3" s="5" t="s">
        <v>8</v>
      </c>
      <c r="AQ3" s="5" t="s">
        <v>9</v>
      </c>
      <c r="AR3" s="5" t="s">
        <v>16</v>
      </c>
      <c r="AS3" s="2"/>
      <c r="AT3" s="2"/>
      <c r="AU3" s="2"/>
    </row>
    <row r="4" spans="1:48" ht="21.95" customHeight="1">
      <c r="A4" s="16" t="s">
        <v>13</v>
      </c>
      <c r="B4" s="23"/>
      <c r="C4" s="24"/>
      <c r="D4" s="24"/>
      <c r="E4" s="25"/>
      <c r="F4" s="15" t="s">
        <v>45</v>
      </c>
      <c r="G4" s="6">
        <f>IF(E5="","",E5)</f>
        <v>11</v>
      </c>
      <c r="H4" s="6" t="s">
        <v>10</v>
      </c>
      <c r="I4" s="7">
        <f>IF(C5="","",C5)</f>
        <v>1</v>
      </c>
      <c r="J4" s="15" t="s">
        <v>45</v>
      </c>
      <c r="K4" s="6">
        <f>IF(E6="","",E6)</f>
        <v>7</v>
      </c>
      <c r="L4" s="6" t="s">
        <v>10</v>
      </c>
      <c r="M4" s="7">
        <f>IF(C6="","",C6)</f>
        <v>6</v>
      </c>
      <c r="N4" s="15" t="s">
        <v>46</v>
      </c>
      <c r="O4" s="6">
        <f>IF(E7="","",E7)</f>
        <v>0</v>
      </c>
      <c r="P4" s="6" t="s">
        <v>10</v>
      </c>
      <c r="Q4" s="7">
        <f>IF(C7="","",C7)</f>
        <v>4</v>
      </c>
      <c r="R4" s="14" t="s">
        <v>49</v>
      </c>
      <c r="S4" s="6">
        <f>IF(E8="","",E8)</f>
        <v>7</v>
      </c>
      <c r="T4" s="6" t="s">
        <v>10</v>
      </c>
      <c r="U4" s="7">
        <f>IF(C8="","",C8)</f>
        <v>7</v>
      </c>
      <c r="V4" s="15" t="s">
        <v>48</v>
      </c>
      <c r="W4" s="6">
        <f>IF(E9="","",E9)</f>
        <v>11</v>
      </c>
      <c r="X4" s="6" t="s">
        <v>10</v>
      </c>
      <c r="Y4" s="7">
        <f>IF(C9="","",C9)</f>
        <v>5</v>
      </c>
      <c r="Z4" s="15" t="s">
        <v>47</v>
      </c>
      <c r="AA4" s="6">
        <f>IF(E10="","",E2688)</f>
        <v>0</v>
      </c>
      <c r="AB4" s="6" t="s">
        <v>10</v>
      </c>
      <c r="AC4" s="7">
        <f>IF(C10="","",C10)</f>
        <v>3</v>
      </c>
      <c r="AD4" s="15" t="s">
        <v>48</v>
      </c>
      <c r="AE4" s="6">
        <f>IF(E11="","",E11)</f>
        <v>5</v>
      </c>
      <c r="AF4" s="6" t="s">
        <v>10</v>
      </c>
      <c r="AG4" s="7">
        <f>IF(C11="","",C11)</f>
        <v>2</v>
      </c>
      <c r="AH4" s="8">
        <f>IF(G4&gt;I4,1,0)+IF(K4&gt;M4,1,0)+IF(O4&gt;Q4,1,0)+IF(W4&gt;Y4,1,0)+IF(AE4&gt;AG4,1,0)+IF(S4&gt;U4,1,0)+IF(AA4&gt;AC4,1,0)</f>
        <v>4</v>
      </c>
      <c r="AI4" s="9">
        <f>IF(G4&lt;I4,1,0)+IF(K4&lt;M4,1,0)+IF(O4&lt;Q4,1,0)+IF(W4&lt;Y4,1,0)+IF(AE4&lt;AG4,1,0)+IF(S4&lt;U4,1,0)+IF(AA4&lt;AC4,1,0)</f>
        <v>2</v>
      </c>
      <c r="AJ4" s="9">
        <f>IF(AND(ISNUMBER(G4),G4=I4),1,0)+IF(AND(ISNUMBER(K4),K4=M4),1,)+IF(AND(ISNUMBER(O4),O4=Q4),1,0)+IF(AND(ISNUMBER(W4),W4=Y4),1,0)+IF(AND(ISNUMBER(AE4),AE4=AG4),1,0)+IF(AND(ISNUMBER(S4),S4=U4),1,0)+IF(AND(ISNUMBER(AA4),AA4=AC4),1,0)</f>
        <v>1</v>
      </c>
      <c r="AK4" s="9">
        <f t="shared" ref="AK4:AK11" si="0">AH4*2</f>
        <v>8</v>
      </c>
      <c r="AL4" s="9">
        <f t="shared" ref="AL4:AL11" si="1">AI4*0</f>
        <v>0</v>
      </c>
      <c r="AM4" s="9">
        <f t="shared" ref="AM4:AM11" si="2">AJ4*1</f>
        <v>1</v>
      </c>
      <c r="AN4" s="9">
        <f t="shared" ref="AN4:AN11" si="3">AK4+AL4+AM4</f>
        <v>9</v>
      </c>
      <c r="AO4" s="9">
        <f>IF(ISNUMBER(G4),G4,0)+IF(ISNUMBER(K4),K4,0)+IF(ISNUMBER(O4),O4,0)+IF(ISNUMBER(W4),W4,0)+IF(ISNUMBER(AE4),AE4,0)+IF(ISNUMBER(S4),S4,0)+IF(ISNUMBER(AA4),AA4,0)</f>
        <v>41</v>
      </c>
      <c r="AP4" s="9">
        <f>IF(ISNUMBER(I4),I4,0)+IF(ISNUMBER(M4),M4,0)+IF(ISNUMBER(Q4),Q4,0)+IF(ISNUMBER(Y4),Y4,0)+IF(ISNUMBER(AG4),AG4,0)+IF(ISNUMBER(U4),U4,0)+IF(ISNUMBER(AC4),AC4,0)</f>
        <v>28</v>
      </c>
      <c r="AQ4" s="9">
        <f t="shared" ref="AQ4:AQ11" si="4">AO4-AP4</f>
        <v>13</v>
      </c>
      <c r="AR4" s="21">
        <v>2</v>
      </c>
      <c r="AS4" s="2"/>
      <c r="AT4" s="2"/>
      <c r="AU4" s="2"/>
    </row>
    <row r="5" spans="1:48" ht="21.95" customHeight="1">
      <c r="A5" s="16" t="s">
        <v>17</v>
      </c>
      <c r="B5" s="15" t="s">
        <v>46</v>
      </c>
      <c r="C5" s="6">
        <v>1</v>
      </c>
      <c r="D5" s="6" t="s">
        <v>10</v>
      </c>
      <c r="E5" s="7">
        <v>11</v>
      </c>
      <c r="F5" s="23"/>
      <c r="G5" s="24"/>
      <c r="H5" s="24"/>
      <c r="I5" s="25"/>
      <c r="J5" s="14" t="s">
        <v>49</v>
      </c>
      <c r="K5" s="6">
        <f>IF(I6="","",I6)</f>
        <v>7</v>
      </c>
      <c r="L5" s="6" t="s">
        <v>10</v>
      </c>
      <c r="M5" s="7">
        <f>IF(G6="","",G6)</f>
        <v>7</v>
      </c>
      <c r="N5" s="15" t="s">
        <v>46</v>
      </c>
      <c r="O5" s="6">
        <f>IF(I7="","",I7)</f>
        <v>0</v>
      </c>
      <c r="P5" s="6" t="s">
        <v>10</v>
      </c>
      <c r="Q5" s="7">
        <f>IF(G7="","",G7)</f>
        <v>4</v>
      </c>
      <c r="R5" s="14"/>
      <c r="S5" s="6" t="str">
        <f>IF(I8="","",I8)</f>
        <v/>
      </c>
      <c r="T5" s="6" t="s">
        <v>10</v>
      </c>
      <c r="U5" s="7" t="str">
        <f>IF(G8="","",G8)</f>
        <v/>
      </c>
      <c r="V5" s="15" t="s">
        <v>46</v>
      </c>
      <c r="W5" s="6">
        <f>IF(I9="","",I9)</f>
        <v>2</v>
      </c>
      <c r="X5" s="6" t="s">
        <v>10</v>
      </c>
      <c r="Y5" s="7">
        <f>IF(G9="","",G9)</f>
        <v>5</v>
      </c>
      <c r="Z5" s="15" t="s">
        <v>47</v>
      </c>
      <c r="AA5" s="6">
        <f>IF(I10="","",I10)</f>
        <v>1</v>
      </c>
      <c r="AB5" s="6" t="s">
        <v>10</v>
      </c>
      <c r="AC5" s="7">
        <f>IF(G10="","",G10)</f>
        <v>7</v>
      </c>
      <c r="AD5" s="15" t="s">
        <v>47</v>
      </c>
      <c r="AE5" s="6">
        <f>IF(I11="","",I11)</f>
        <v>2</v>
      </c>
      <c r="AF5" s="6" t="s">
        <v>10</v>
      </c>
      <c r="AG5" s="7">
        <f>IF(G11="","",G11)</f>
        <v>4</v>
      </c>
      <c r="AH5" s="8">
        <f>IF(C5&gt;E5,1,0)+IF(K5&gt;M5,1,0)+IF(O5&gt;Q5,1,0)+IF(W5&gt;Y5,1,0)+IF(AE5&gt;AG5,1,0)+IF(S5&gt;U5,1,0)+IF(AA5&gt;AC5,1,0)</f>
        <v>0</v>
      </c>
      <c r="AI5" s="9">
        <f>IF(C5&lt;E5,1,0)+IF(K5&lt;M5,1,0)+IF(O5&lt;Q5,1,0)+IF(W5&lt;Y5,1,0)+IF(AE5&lt;AG5,1,0)+IF(S5&lt;U5,1,0)+IF(AA5&lt;AC5,1,0)</f>
        <v>5</v>
      </c>
      <c r="AJ5" s="9">
        <f>IF(AND(ISNUMBER(C5),C5=E5),1,0)+IF(AND(ISNUMBER(K5),K5=M5),1,)+IF(AND(ISNUMBER(O5),O5=Q5),1,0)+IF(AND(ISNUMBER(W5),W5=Y5),1,0)+IF(AND(ISNUMBER(AE5),AE5=AG5),1,0)+IF(AND(ISNUMBER(S5),S5=U5),1,0)+IF(AND(ISNUMBER(AA5),AA5=AC5),1,0)</f>
        <v>1</v>
      </c>
      <c r="AK5" s="9">
        <f t="shared" si="0"/>
        <v>0</v>
      </c>
      <c r="AL5" s="9">
        <f t="shared" si="1"/>
        <v>0</v>
      </c>
      <c r="AM5" s="9">
        <f t="shared" si="2"/>
        <v>1</v>
      </c>
      <c r="AN5" s="9">
        <f t="shared" si="3"/>
        <v>1</v>
      </c>
      <c r="AO5" s="9">
        <f>IF(ISNUMBER(K5),K5,0)+IF(ISNUMBER(O5),O5,0)+IF(ISNUMBER(W5),W5,0)+IF(ISNUMBER(AE5),AE5,0)+IF(ISNUMBER(C5),C5,0)+IF(ISNUMBER(S5),S5,0)+IF(ISNUMBER(AA5),AA5,0)</f>
        <v>13</v>
      </c>
      <c r="AP5" s="9">
        <f>IF(ISNUMBER(M5),M5,0)+IF(ISNUMBER(Q5),Q5,0)+IF(ISNUMBER(Y5),Y5,0)+IF(ISNUMBER(AG5),AG5,0)+IF(ISNUMBER(E5),E5,0)+IF(ISNUMBER(U5),U5,0)+IF(ISNUMBER(AC5),AC5,0)</f>
        <v>38</v>
      </c>
      <c r="AQ5" s="9">
        <f t="shared" si="4"/>
        <v>-25</v>
      </c>
      <c r="AR5" s="21">
        <v>8</v>
      </c>
      <c r="AS5" s="2"/>
      <c r="AT5" s="2"/>
      <c r="AU5" s="2"/>
    </row>
    <row r="6" spans="1:48" ht="21.95" customHeight="1">
      <c r="A6" s="17" t="s">
        <v>14</v>
      </c>
      <c r="B6" s="15" t="s">
        <v>47</v>
      </c>
      <c r="C6" s="6">
        <v>6</v>
      </c>
      <c r="D6" s="6" t="s">
        <v>10</v>
      </c>
      <c r="E6" s="7">
        <v>7</v>
      </c>
      <c r="F6" s="14" t="s">
        <v>49</v>
      </c>
      <c r="G6" s="6">
        <v>7</v>
      </c>
      <c r="H6" s="6" t="s">
        <v>10</v>
      </c>
      <c r="I6" s="7">
        <v>7</v>
      </c>
      <c r="J6" s="23"/>
      <c r="K6" s="24"/>
      <c r="L6" s="24"/>
      <c r="M6" s="25"/>
      <c r="N6" s="15" t="s">
        <v>45</v>
      </c>
      <c r="O6" s="6">
        <f>IF(M7="","",M7)</f>
        <v>3</v>
      </c>
      <c r="P6" s="6" t="s">
        <v>10</v>
      </c>
      <c r="Q6" s="7">
        <f>IF(K7="","",K7)</f>
        <v>2</v>
      </c>
      <c r="R6" s="14" t="s">
        <v>49</v>
      </c>
      <c r="S6" s="6">
        <f>IF(M8="","",M8)</f>
        <v>2</v>
      </c>
      <c r="T6" s="6" t="s">
        <v>10</v>
      </c>
      <c r="U6" s="7">
        <f>IF(K8="","",K8)</f>
        <v>2</v>
      </c>
      <c r="V6" s="15" t="s">
        <v>45</v>
      </c>
      <c r="W6" s="6">
        <f>IF(M9="","",M9)</f>
        <v>8</v>
      </c>
      <c r="X6" s="6" t="s">
        <v>10</v>
      </c>
      <c r="Y6" s="7">
        <f>IF(K9="","",K9)</f>
        <v>5</v>
      </c>
      <c r="Z6" s="15" t="s">
        <v>46</v>
      </c>
      <c r="AA6" s="6">
        <f>IF(M10="","",M10)</f>
        <v>0</v>
      </c>
      <c r="AB6" s="6" t="s">
        <v>10</v>
      </c>
      <c r="AC6" s="7">
        <f>IF(K10="","",K10)</f>
        <v>1</v>
      </c>
      <c r="AD6" s="15" t="s">
        <v>47</v>
      </c>
      <c r="AE6" s="6">
        <f>IF(M11="","",M11)</f>
        <v>1</v>
      </c>
      <c r="AF6" s="6" t="s">
        <v>10</v>
      </c>
      <c r="AG6" s="7">
        <f>IF(K11="","",K11)</f>
        <v>2</v>
      </c>
      <c r="AH6" s="8">
        <f>IF(C6&gt;E6,1,0)+IF(G6&gt;I6,1,0)+IF(O6&gt;Q6,1,0)+IF(W6&gt;Y6,1,0)+IF(AE6&gt;AG6,1,0)+IF(S6&gt;U6,1,0)+IF(AA6&gt;AC6,1,0)</f>
        <v>2</v>
      </c>
      <c r="AI6" s="9">
        <f>IF(C6&lt;E6,1,0)+IF(G6&lt;I6,1,0)+IF(O6&lt;Q6,1,0)+IF(W6&lt;Y6,1,0)+IF(AE6&lt;AG6,1,0)+IF(S6&lt;U6,1,0)+IF(AA6&lt;AC6,1,0)</f>
        <v>3</v>
      </c>
      <c r="AJ6" s="9">
        <f>IF(AND(ISNUMBER(C6),C6=E6),1,0)+IF(AND(ISNUMBER(G6),G6=I6),1,0)+IF(AND(ISNUMBER(O6),O6=Q6),1,0)+IF(AND(ISNUMBER(W6),W6=Y6),1,0)+IF(AND(ISNUMBER(AE6),AE6=AG6),1,0)+IF(AND(ISNUMBER(S6),S6=U6),1,0)+IF(AND(ISNUMBER(AA6),AA6=AC6),1,0)</f>
        <v>2</v>
      </c>
      <c r="AK6" s="9">
        <f t="shared" si="0"/>
        <v>4</v>
      </c>
      <c r="AL6" s="9">
        <f t="shared" si="1"/>
        <v>0</v>
      </c>
      <c r="AM6" s="9">
        <f t="shared" si="2"/>
        <v>2</v>
      </c>
      <c r="AN6" s="9">
        <f t="shared" si="3"/>
        <v>6</v>
      </c>
      <c r="AO6" s="9">
        <f>IF(ISNUMBER(G6),G6,0)+IF(ISNUMBER(O6),O6,0)+IF(ISNUMBER(W6),W6,0)+IF(ISNUMBER(AE6),AE6,0)+IF(ISNUMBER(C6),C6,0)+IF(ISNUMBER(S6),S6,0)+IF(ISNUMBER(AA6),AA6,0)</f>
        <v>27</v>
      </c>
      <c r="AP6" s="9">
        <f>IF(ISNUMBER(I6),I6,0)+IF(ISNUMBER(Q6),Q6,0)+IF(ISNUMBER(Y6),Y6,0)+IF(ISNUMBER(AG6),AG6,0)+IF(ISNUMBER(E6),E6,0)+IF(ISNUMBER(U6),U6,0)+IF(ISNUMBER(AC6),AC6,0)</f>
        <v>26</v>
      </c>
      <c r="AQ6" s="9">
        <f t="shared" si="4"/>
        <v>1</v>
      </c>
      <c r="AR6" s="21"/>
      <c r="AS6" s="2"/>
      <c r="AT6" s="2"/>
      <c r="AU6" s="2"/>
    </row>
    <row r="7" spans="1:48" ht="21.95" customHeight="1">
      <c r="A7" s="22" t="s">
        <v>11</v>
      </c>
      <c r="B7" s="15" t="s">
        <v>45</v>
      </c>
      <c r="C7" s="6">
        <v>4</v>
      </c>
      <c r="D7" s="6" t="s">
        <v>10</v>
      </c>
      <c r="E7" s="7">
        <v>0</v>
      </c>
      <c r="F7" s="15" t="s">
        <v>45</v>
      </c>
      <c r="G7" s="6">
        <v>4</v>
      </c>
      <c r="H7" s="6" t="s">
        <v>10</v>
      </c>
      <c r="I7" s="7">
        <v>0</v>
      </c>
      <c r="J7" s="15" t="s">
        <v>46</v>
      </c>
      <c r="K7" s="6">
        <v>2</v>
      </c>
      <c r="L7" s="6" t="s">
        <v>10</v>
      </c>
      <c r="M7" s="7">
        <v>3</v>
      </c>
      <c r="N7" s="23"/>
      <c r="O7" s="24"/>
      <c r="P7" s="24"/>
      <c r="Q7" s="25"/>
      <c r="R7" s="15" t="s">
        <v>45</v>
      </c>
      <c r="S7" s="6">
        <f>IF(Q8="","",Q8)</f>
        <v>4</v>
      </c>
      <c r="T7" s="6" t="s">
        <v>10</v>
      </c>
      <c r="U7" s="7">
        <f>IF(O8="","",O8)</f>
        <v>3</v>
      </c>
      <c r="V7" s="14" t="s">
        <v>49</v>
      </c>
      <c r="W7" s="6">
        <f>IF(Q9="","",Q9)</f>
        <v>6</v>
      </c>
      <c r="X7" s="6" t="s">
        <v>10</v>
      </c>
      <c r="Y7" s="7">
        <f>IF(O9="","",O9)</f>
        <v>6</v>
      </c>
      <c r="Z7" s="15" t="s">
        <v>48</v>
      </c>
      <c r="AA7" s="6">
        <f>IF(Q10="","",Q10)</f>
        <v>9</v>
      </c>
      <c r="AB7" s="6" t="s">
        <v>10</v>
      </c>
      <c r="AC7" s="7">
        <f>IF(O10="","",O10)</f>
        <v>4</v>
      </c>
      <c r="AD7" s="15" t="s">
        <v>48</v>
      </c>
      <c r="AE7" s="6">
        <f>IF(Q11="","",Q11)</f>
        <v>3</v>
      </c>
      <c r="AF7" s="6" t="s">
        <v>10</v>
      </c>
      <c r="AG7" s="7">
        <f>IF(O11="","",O11)</f>
        <v>0</v>
      </c>
      <c r="AH7" s="8">
        <f>IF(C7&gt;E7,1,0)+IF(G7&gt;I7,1,0)+IF(K7&gt;M7,1,0)+IF(W7&gt;Y7,1,0)+IF(AE7&gt;AG7,1,0)+IF(S7&gt;U7,1,0)+IF(AA7&gt;AC7,1,0)</f>
        <v>5</v>
      </c>
      <c r="AI7" s="9">
        <f>IF(C7&lt;E7,1,0)+IF(G7&lt;I7,1,0)+IF(K7&lt;M7,1,0)+IF(W7&lt;Y7,1,0)+IF(AE7&lt;AG7,1,0)+IF(S7&lt;U7,1,0)+IF(AA7&lt;AC7,1,0)</f>
        <v>1</v>
      </c>
      <c r="AJ7" s="9">
        <f>IF(AND(ISNUMBER(C7),C7=E7),1,0)+IF(AND(ISNUMBER(G7),G7=I7),1,0)+IF(AND(ISNUMBER(K7),K7=M7),1,)+IF(AND(ISNUMBER(W7),W7=Y7),1,0)+IF(AND(ISNUMBER(AE7),AE7=AG7),1,0)+IF(AND(ISNUMBER(S7),S7=U7),1,0)+IF(AND(ISNUMBER(AA7),AA7=AC7),1,0)</f>
        <v>1</v>
      </c>
      <c r="AK7" s="9">
        <f>AH7*2</f>
        <v>10</v>
      </c>
      <c r="AL7" s="9">
        <f>AI7*0</f>
        <v>0</v>
      </c>
      <c r="AM7" s="9">
        <f>AJ7*1</f>
        <v>1</v>
      </c>
      <c r="AN7" s="9">
        <f>AK7+AL7+AM7</f>
        <v>11</v>
      </c>
      <c r="AO7" s="9">
        <f>IF(ISNUMBER(G7),G7,0)+IF(ISNUMBER(K7),K7,0)+IF(ISNUMBER(W7),W7,0)+IF(ISNUMBER(AE7),AE7,0)+IF(ISNUMBER(C7),C7,0)+IF(ISNUMBER(S7),S7,0)+IF(ISNUMBER(AA7),AA7,0)</f>
        <v>32</v>
      </c>
      <c r="AP7" s="9">
        <f>IF(ISNUMBER(I7),I7,0)+IF(ISNUMBER(M7),M7,0)+IF(ISNUMBER(Y7),Y7,0)+IF(ISNUMBER(AG7),AG7,0)+IF(ISNUMBER(E7),E7,0)+IF(ISNUMBER(U7),U7,0)+IF(ISNUMBER(AC7),AC7,0)</f>
        <v>16</v>
      </c>
      <c r="AQ7" s="9">
        <f>AO7-AP7</f>
        <v>16</v>
      </c>
      <c r="AR7" s="21">
        <v>3</v>
      </c>
      <c r="AS7" s="2"/>
      <c r="AT7" s="2"/>
      <c r="AU7" s="2"/>
    </row>
    <row r="8" spans="1:48" ht="21.95" customHeight="1">
      <c r="A8" s="16" t="s">
        <v>15</v>
      </c>
      <c r="B8" s="14" t="s">
        <v>49</v>
      </c>
      <c r="C8" s="6">
        <v>7</v>
      </c>
      <c r="D8" s="6" t="s">
        <v>10</v>
      </c>
      <c r="E8" s="7">
        <v>7</v>
      </c>
      <c r="F8" s="14"/>
      <c r="G8" s="6"/>
      <c r="H8" s="6" t="s">
        <v>10</v>
      </c>
      <c r="I8" s="7"/>
      <c r="J8" s="14" t="s">
        <v>49</v>
      </c>
      <c r="K8" s="6">
        <v>2</v>
      </c>
      <c r="L8" s="6" t="s">
        <v>10</v>
      </c>
      <c r="M8" s="7">
        <v>2</v>
      </c>
      <c r="N8" s="15" t="s">
        <v>46</v>
      </c>
      <c r="O8" s="6">
        <v>3</v>
      </c>
      <c r="P8" s="6" t="s">
        <v>10</v>
      </c>
      <c r="Q8" s="7">
        <v>4</v>
      </c>
      <c r="R8" s="23"/>
      <c r="S8" s="24"/>
      <c r="T8" s="24"/>
      <c r="U8" s="25"/>
      <c r="V8" s="15" t="s">
        <v>45</v>
      </c>
      <c r="W8" s="6">
        <f>IF(U9="","",U9)</f>
        <v>6</v>
      </c>
      <c r="X8" s="6" t="s">
        <v>10</v>
      </c>
      <c r="Y8" s="7">
        <f>IF(S9="","",S9)</f>
        <v>5</v>
      </c>
      <c r="Z8" s="15" t="s">
        <v>47</v>
      </c>
      <c r="AA8" s="6">
        <f>IF(U10="","",U10)</f>
        <v>2</v>
      </c>
      <c r="AB8" s="6" t="s">
        <v>10</v>
      </c>
      <c r="AC8" s="7">
        <f>IF(S10="","",S10)</f>
        <v>4</v>
      </c>
      <c r="AD8" s="15" t="s">
        <v>45</v>
      </c>
      <c r="AE8" s="6">
        <f>IF(U11="","",U11)</f>
        <v>3</v>
      </c>
      <c r="AF8" s="6" t="s">
        <v>10</v>
      </c>
      <c r="AG8" s="7">
        <f>IF(S11="","",S11)</f>
        <v>2</v>
      </c>
      <c r="AH8" s="8">
        <f>IF(C8&gt;E8,1,0)+IF(G8&gt;I8,1,0)+IF(K8&gt;M8,1,0)+IF(O8&gt;Q8,1,0)+IF(W8&gt;Y8,1,0)+IF(AE8&gt;AG8,1,0)+IF(AA8&gt;AC8,1,0)</f>
        <v>2</v>
      </c>
      <c r="AI8" s="9">
        <f>IF(C8&lt;E8,1,0)+IF(G8&lt;I8,1,0)+IF(K8&lt;M8,1,0)+IF(O8&lt;Q8,1,0)+IF(W8&lt;Y8,1,0)+IF(AE8&lt;AG8,1,0)+IF(AA8&lt;AC8,1,0)</f>
        <v>2</v>
      </c>
      <c r="AJ8" s="9">
        <f>IF(AND(ISNUMBER(C8),C8=E8),1,0)+IF(AND(ISNUMBER(G8),G8=I8),1,0)+IF(AND(ISNUMBER(K8),K8=M8),1,)+IF(AND(ISNUMBER(O8),O8=Q8),1,0)+IF(AND(ISNUMBER(W8),W8=Y8),1,0)+IF(AND(ISNUMBER(AE8),AE8=AG8),1,0)+IF(AND(ISNUMBER(AA8),AA8=AC8),1,0)</f>
        <v>2</v>
      </c>
      <c r="AK8" s="9">
        <f>AH8*2</f>
        <v>4</v>
      </c>
      <c r="AL8" s="9">
        <f>AI8*0</f>
        <v>0</v>
      </c>
      <c r="AM8" s="9">
        <f>AJ8*1</f>
        <v>2</v>
      </c>
      <c r="AN8" s="9">
        <f>AK8+AL8+AM8</f>
        <v>6</v>
      </c>
      <c r="AO8" s="9">
        <f>IF(ISNUMBER(G8),G8,0)+IF(ISNUMBER(K8),K8,0)+IF(ISNUMBER(O8),O8,0)+IF(ISNUMBER(W8),W8,0)+IF(ISNUMBER(AE8),AE8,0)+IF(ISNUMBER(C8),C8,0)+IF(ISNUMBER(AA8),AA8,0)</f>
        <v>23</v>
      </c>
      <c r="AP8" s="9">
        <f>IF(ISNUMBER(I8),I8,0)+IF(ISNUMBER(M8),M8,0)+IF(ISNUMBER(Q8),Q8,0)+IF(ISNUMBER(Y8),Y8,0)+IF(ISNUMBER(AG8),AG8,0)+IF(ISNUMBER(E8),E8,0)+IF(ISNUMBER(AC8),AC8,0)</f>
        <v>24</v>
      </c>
      <c r="AQ8" s="9">
        <f>AO8-AP8</f>
        <v>-1</v>
      </c>
      <c r="AR8" s="21"/>
      <c r="AS8" s="2"/>
      <c r="AT8" s="2"/>
      <c r="AU8" s="2"/>
    </row>
    <row r="9" spans="1:48" ht="21.95" customHeight="1">
      <c r="A9" s="16" t="s">
        <v>18</v>
      </c>
      <c r="B9" s="15" t="s">
        <v>47</v>
      </c>
      <c r="C9" s="6">
        <v>5</v>
      </c>
      <c r="D9" s="6" t="s">
        <v>10</v>
      </c>
      <c r="E9" s="7">
        <v>11</v>
      </c>
      <c r="F9" s="15" t="s">
        <v>45</v>
      </c>
      <c r="G9" s="6">
        <v>5</v>
      </c>
      <c r="H9" s="6" t="s">
        <v>10</v>
      </c>
      <c r="I9" s="7">
        <v>2</v>
      </c>
      <c r="J9" s="15" t="s">
        <v>47</v>
      </c>
      <c r="K9" s="6">
        <v>5</v>
      </c>
      <c r="L9" s="6" t="s">
        <v>10</v>
      </c>
      <c r="M9" s="7">
        <v>8</v>
      </c>
      <c r="N9" s="14" t="s">
        <v>49</v>
      </c>
      <c r="O9" s="6">
        <v>6</v>
      </c>
      <c r="P9" s="6" t="s">
        <v>10</v>
      </c>
      <c r="Q9" s="7">
        <v>6</v>
      </c>
      <c r="R9" s="15" t="s">
        <v>46</v>
      </c>
      <c r="S9" s="6">
        <v>5</v>
      </c>
      <c r="T9" s="6" t="s">
        <v>22</v>
      </c>
      <c r="U9" s="7">
        <v>6</v>
      </c>
      <c r="V9" s="23"/>
      <c r="W9" s="24"/>
      <c r="X9" s="24"/>
      <c r="Y9" s="25"/>
      <c r="Z9" s="15" t="s">
        <v>47</v>
      </c>
      <c r="AA9" s="6">
        <f>IF(Y10="","",Y10)</f>
        <v>0</v>
      </c>
      <c r="AB9" s="6" t="s">
        <v>10</v>
      </c>
      <c r="AC9" s="7">
        <f>IF(W10="","",W10)</f>
        <v>5</v>
      </c>
      <c r="AD9" s="15" t="s">
        <v>45</v>
      </c>
      <c r="AE9" s="6">
        <f>IF(Y11="","",Y11)</f>
        <v>15</v>
      </c>
      <c r="AF9" s="6" t="s">
        <v>10</v>
      </c>
      <c r="AG9" s="7">
        <f>IF(W11="","",W11)</f>
        <v>0</v>
      </c>
      <c r="AH9" s="8">
        <f>IF(C9&gt;E9,1,0)+IF(G9&gt;I9,1,0)+IF(K9&gt;M9,1,0)+IF(O9&gt;Q9,1,0)+IF(AE9&gt;AG9,1,0)+IF(S9&gt;U9,1,0)+IF(AA9&gt;AC9,1,0)</f>
        <v>2</v>
      </c>
      <c r="AI9" s="9">
        <f>IF(C9&lt;E9,1,0)+IF(G9&lt;I9,1,0)+IF(K9&lt;M9,1,0)+IF(O9&lt;Q9,1,0)+IF(AE9&lt;AG9,1,0)+IF(S9&lt;U9,1,0)+IF(AA9&lt;AC9,1,0)</f>
        <v>4</v>
      </c>
      <c r="AJ9" s="9">
        <f>IF(AND(ISNUMBER(C9),C9=E9),1,0)+IF(AND(ISNUMBER(G9),G9=I9),1,0)+IF(AND(ISNUMBER(K9),K9=M9),1,)+IF(AND(ISNUMBER(O9),O9=Q9),1,0)+IF(AND(ISNUMBER(AE9),AE9=AG9),1,0)+IF(AND(ISNUMBER(S9),S9=U9),1,0)+IF(AND(ISNUMBER(AA9),AA9=AC9),1,0)</f>
        <v>1</v>
      </c>
      <c r="AK9" s="9">
        <f t="shared" si="0"/>
        <v>4</v>
      </c>
      <c r="AL9" s="9">
        <f t="shared" si="1"/>
        <v>0</v>
      </c>
      <c r="AM9" s="9">
        <f t="shared" si="2"/>
        <v>1</v>
      </c>
      <c r="AN9" s="9">
        <f t="shared" si="3"/>
        <v>5</v>
      </c>
      <c r="AO9" s="9">
        <f>IF(ISNUMBER(G9),G9,0)+IF(ISNUMBER(K9),K9,0)+IF(ISNUMBER(O9),O9,0)+IF(ISNUMBER(AE9),AE9,0)+IF(ISNUMBER(C9),C9,0)+IF(ISNUMBER(S9),S9,0)+IF(ISNUMBER(AA9),AA9,0)</f>
        <v>41</v>
      </c>
      <c r="AP9" s="9">
        <f>IF(ISNUMBER(I9),I9,0)+IF(ISNUMBER(M9),M9,0)+IF(ISNUMBER(Q9),Q9,0)+IF(ISNUMBER(AG9),AG9,0)+IF(ISNUMBER(E9),E9,0)+IF(ISNUMBER(U9),U9,0)+IF(ISNUMBER(AC9),AC9,0)</f>
        <v>38</v>
      </c>
      <c r="AQ9" s="9">
        <f t="shared" si="4"/>
        <v>3</v>
      </c>
      <c r="AR9" s="21"/>
      <c r="AS9" s="2"/>
      <c r="AT9" s="2"/>
      <c r="AU9" s="2"/>
    </row>
    <row r="10" spans="1:48" ht="21.95" customHeight="1">
      <c r="A10" s="16" t="s">
        <v>19</v>
      </c>
      <c r="B10" s="15" t="s">
        <v>45</v>
      </c>
      <c r="C10" s="6">
        <v>3</v>
      </c>
      <c r="D10" s="6" t="s">
        <v>10</v>
      </c>
      <c r="E10" s="7">
        <v>2</v>
      </c>
      <c r="F10" s="15" t="s">
        <v>45</v>
      </c>
      <c r="G10" s="6">
        <v>7</v>
      </c>
      <c r="H10" s="6" t="s">
        <v>10</v>
      </c>
      <c r="I10" s="7">
        <v>1</v>
      </c>
      <c r="J10" s="15" t="s">
        <v>45</v>
      </c>
      <c r="K10" s="6">
        <v>1</v>
      </c>
      <c r="L10" s="6" t="s">
        <v>10</v>
      </c>
      <c r="M10" s="7">
        <v>0</v>
      </c>
      <c r="N10" s="15" t="s">
        <v>47</v>
      </c>
      <c r="O10" s="6">
        <v>4</v>
      </c>
      <c r="P10" s="6" t="s">
        <v>10</v>
      </c>
      <c r="Q10" s="7">
        <v>9</v>
      </c>
      <c r="R10" s="15" t="s">
        <v>48</v>
      </c>
      <c r="S10" s="6">
        <v>4</v>
      </c>
      <c r="T10" s="6" t="s">
        <v>10</v>
      </c>
      <c r="U10" s="6">
        <v>2</v>
      </c>
      <c r="V10" s="15" t="s">
        <v>45</v>
      </c>
      <c r="W10" s="6">
        <v>5</v>
      </c>
      <c r="X10" s="6" t="s">
        <v>10</v>
      </c>
      <c r="Y10" s="7">
        <v>0</v>
      </c>
      <c r="Z10" s="23"/>
      <c r="AA10" s="24"/>
      <c r="AB10" s="24"/>
      <c r="AC10" s="25"/>
      <c r="AD10" s="15" t="s">
        <v>47</v>
      </c>
      <c r="AE10" s="6">
        <f>IF(AC11="","",AC11)</f>
        <v>4</v>
      </c>
      <c r="AF10" s="6" t="s">
        <v>10</v>
      </c>
      <c r="AG10" s="7">
        <f>IF(AA11="","",AA11)</f>
        <v>5</v>
      </c>
      <c r="AH10" s="8">
        <f>IF(C10&gt;E10,1,0)+IF(G10&gt;I10,1,0)+IF(K10&gt;M10,1,0)+IF(O10&gt;Q10,1,0)+IF(W10&gt;Y10,1,0)+IF(AE10&gt;AG10,1,0)+IF(S10&gt;U10,1,0)</f>
        <v>5</v>
      </c>
      <c r="AI10" s="9">
        <f>IF(C10&lt;E10,1,0)+IF(G10&lt;I10,1,0)+IF(K10&lt;M10,1,0)+IF(O10&lt;Q10,1,0)+IF(W10&lt;Y10,1,0)+IF(AE10&lt;AG10,1,0)+IF(S10&lt;U10,1,0)</f>
        <v>2</v>
      </c>
      <c r="AJ10" s="9">
        <f>IF(AND(ISNUMBER(C10),C10=E10),1,0)+IF(AND(ISNUMBER(G10),G10=I10),1,0)+IF(AND(ISNUMBER(K10),K10=M10),1,)+IF(AND(ISNUMBER(O10),O10=Q10),1,0)+IF(AND(ISNUMBER(W10),W10=Y10),1,0)+IF(AND(ISNUMBER(AE10),AE10=AG10),1,0)+IF(AND(ISNUMBER(S10),S10=U10),1,0)</f>
        <v>0</v>
      </c>
      <c r="AK10" s="9">
        <f t="shared" si="0"/>
        <v>10</v>
      </c>
      <c r="AL10" s="9">
        <f t="shared" si="1"/>
        <v>0</v>
      </c>
      <c r="AM10" s="9">
        <f t="shared" si="2"/>
        <v>0</v>
      </c>
      <c r="AN10" s="9">
        <f t="shared" si="3"/>
        <v>10</v>
      </c>
      <c r="AO10" s="9">
        <f>IF(ISNUMBER(G10),G10,0)+IF(ISNUMBER(K10),K10,0)+IF(ISNUMBER(O10),O10,0)+IF(ISNUMBER(W10),W10,0)+IF(ISNUMBER(AE10),AE10,0)+IF(ISNUMBER(C10),C10,0)+IF(ISNUMBER(S10),S10,0)</f>
        <v>28</v>
      </c>
      <c r="AP10" s="9">
        <f>IF(ISNUMBER(I10),I10,0)+IF(ISNUMBER(M10),M10,0)+IF(ISNUMBER(Q10),Q10,0)+IF(ISNUMBER(Y10),Y10,0)+IF(ISNUMBER(AG10),AG10,0)+IF(ISNUMBER(E10),E10,0)+IF(ISNUMBER(U10),U10,0)</f>
        <v>19</v>
      </c>
      <c r="AQ10" s="9">
        <f t="shared" si="4"/>
        <v>9</v>
      </c>
      <c r="AR10" s="21">
        <v>1</v>
      </c>
      <c r="AS10" s="2"/>
      <c r="AT10" s="2"/>
      <c r="AU10" s="2"/>
    </row>
    <row r="11" spans="1:48" ht="21.95" customHeight="1">
      <c r="A11" s="16" t="s">
        <v>20</v>
      </c>
      <c r="B11" s="15" t="s">
        <v>47</v>
      </c>
      <c r="C11" s="6">
        <v>2</v>
      </c>
      <c r="D11" s="6" t="s">
        <v>10</v>
      </c>
      <c r="E11" s="7">
        <v>5</v>
      </c>
      <c r="F11" s="15" t="s">
        <v>45</v>
      </c>
      <c r="G11" s="6">
        <v>4</v>
      </c>
      <c r="H11" s="6" t="s">
        <v>10</v>
      </c>
      <c r="I11" s="7">
        <v>2</v>
      </c>
      <c r="J11" s="15" t="s">
        <v>45</v>
      </c>
      <c r="K11" s="6">
        <v>2</v>
      </c>
      <c r="L11" s="6" t="s">
        <v>10</v>
      </c>
      <c r="M11" s="7">
        <v>1</v>
      </c>
      <c r="N11" s="15" t="s">
        <v>47</v>
      </c>
      <c r="O11" s="6">
        <v>0</v>
      </c>
      <c r="P11" s="6" t="s">
        <v>10</v>
      </c>
      <c r="Q11" s="7">
        <v>3</v>
      </c>
      <c r="R11" s="15" t="s">
        <v>46</v>
      </c>
      <c r="S11" s="6">
        <v>2</v>
      </c>
      <c r="T11" s="6" t="s">
        <v>10</v>
      </c>
      <c r="U11" s="6">
        <v>3</v>
      </c>
      <c r="V11" s="15" t="s">
        <v>46</v>
      </c>
      <c r="W11" s="6">
        <v>0</v>
      </c>
      <c r="X11" s="6" t="s">
        <v>10</v>
      </c>
      <c r="Y11" s="7">
        <v>15</v>
      </c>
      <c r="Z11" s="15" t="s">
        <v>48</v>
      </c>
      <c r="AA11" s="6">
        <v>5</v>
      </c>
      <c r="AB11" s="6" t="s">
        <v>10</v>
      </c>
      <c r="AC11" s="7">
        <v>4</v>
      </c>
      <c r="AD11" s="23"/>
      <c r="AE11" s="24"/>
      <c r="AF11" s="24"/>
      <c r="AG11" s="25"/>
      <c r="AH11" s="8">
        <f>IF(C11&gt;E11,1,0)+IF(G11&gt;I11,1,0)+IF(K11&gt;M11,1,0)+IF(O11&gt;Q11,1,0)+IF(W11&gt;Y11,1,0)+IF(S11&gt;U11,1,0)+IF(AA11&gt;AC11,1,0)</f>
        <v>3</v>
      </c>
      <c r="AI11" s="9">
        <f>IF(C11&lt;E11,1,0)+IF(G11&lt;I11,1,0)+IF(K11&lt;M11,1,0)+IF(O11&lt;Q11,1,0)+IF(W11&lt;Y11,1,0)+IF(S11&lt;U11,1,0)+IF(AA11&lt;AC11,1,0)</f>
        <v>4</v>
      </c>
      <c r="AJ11" s="9">
        <f>IF(AND(ISNUMBER(C11),C11=E11),1,0)+IF(AND(ISNUMBER(G11),G11=I11),1,0)+IF(AND(ISNUMBER(K11),K11=M11),1,)+IF(AND(ISNUMBER(O11),O11=Q11),1,0)+IF(AND(ISNUMBER(W11),W11=Y11),1,0)+IF(AND(ISNUMBER(S11),S11=U11),1,0)+IF(AND(ISNUMBER(AA11),AA11=AC11),1,0)</f>
        <v>0</v>
      </c>
      <c r="AK11" s="9">
        <f t="shared" si="0"/>
        <v>6</v>
      </c>
      <c r="AL11" s="9">
        <f t="shared" si="1"/>
        <v>0</v>
      </c>
      <c r="AM11" s="9">
        <f t="shared" si="2"/>
        <v>0</v>
      </c>
      <c r="AN11" s="9">
        <f t="shared" si="3"/>
        <v>6</v>
      </c>
      <c r="AO11" s="9">
        <f>IF(ISNUMBER(G11),G11,0)+IF(ISNUMBER(K11),K11,0)+IF(ISNUMBER(O11),O11,0)+IF(ISNUMBER(W11),W11,0)+IF(ISNUMBER(C11),C11,0)+IF(ISNUMBER(S11),S11,0)+IF(ISNUMBER(AA11),AA11,0)</f>
        <v>15</v>
      </c>
      <c r="AP11" s="9">
        <f>IF(ISNUMBER(I11),I11,0)+IF(ISNUMBER(M11),M11,0)+IF(ISNUMBER(Q11),Q11,0)+IF(ISNUMBER(Y11),Y11,0)+IF(ISNUMBER(E11),E11,0)+IF(ISNUMBER(U11),U11,0)+IF(ISNUMBER(AC11),AC11,0)</f>
        <v>33</v>
      </c>
      <c r="AQ11" s="9">
        <f t="shared" si="4"/>
        <v>-18</v>
      </c>
      <c r="AR11" s="21"/>
      <c r="AS11" s="2"/>
      <c r="AT11" s="2"/>
      <c r="AU11" s="2"/>
    </row>
    <row r="12" spans="1:48" ht="15" customHeight="1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"/>
      <c r="AQ12" s="4"/>
      <c r="AR12" s="4"/>
      <c r="AS12" s="4"/>
      <c r="AT12" s="4"/>
      <c r="AU12" s="4"/>
      <c r="AV12" s="2"/>
    </row>
    <row r="13" spans="1:48" ht="21.95" customHeight="1">
      <c r="A13" s="19" t="s">
        <v>32</v>
      </c>
      <c r="B13" s="26" t="str">
        <f>+A14</f>
        <v>矢切コンドルス</v>
      </c>
      <c r="C13" s="27"/>
      <c r="D13" s="27"/>
      <c r="E13" s="28"/>
      <c r="F13" s="26" t="str">
        <f>+A15</f>
        <v>八柱サンジュニアーズ</v>
      </c>
      <c r="G13" s="27"/>
      <c r="H13" s="27"/>
      <c r="I13" s="28"/>
      <c r="J13" s="26" t="str">
        <f>+A16</f>
        <v>馬橋ドリームス</v>
      </c>
      <c r="K13" s="27"/>
      <c r="L13" s="27"/>
      <c r="M13" s="28"/>
      <c r="N13" s="26" t="str">
        <f>+A17</f>
        <v>南部ルーキーズ</v>
      </c>
      <c r="O13" s="27"/>
      <c r="P13" s="27"/>
      <c r="Q13" s="28"/>
      <c r="R13" s="26" t="str">
        <f>+A18</f>
        <v>光ヶ丘シャークスＡ</v>
      </c>
      <c r="S13" s="27"/>
      <c r="T13" s="27"/>
      <c r="U13" s="28"/>
      <c r="V13" s="26" t="str">
        <f>+A19</f>
        <v>豊上ジュニアーズ</v>
      </c>
      <c r="W13" s="27"/>
      <c r="X13" s="27"/>
      <c r="Y13" s="28"/>
      <c r="Z13" s="26" t="str">
        <f>+A20</f>
        <v>沼南フラワーズ</v>
      </c>
      <c r="AA13" s="30"/>
      <c r="AB13" s="30"/>
      <c r="AC13" s="31"/>
      <c r="AD13" s="5" t="s">
        <v>0</v>
      </c>
      <c r="AE13" s="5" t="s">
        <v>1</v>
      </c>
      <c r="AF13" s="5" t="s">
        <v>2</v>
      </c>
      <c r="AG13" s="5" t="s">
        <v>3</v>
      </c>
      <c r="AH13" s="5" t="s">
        <v>4</v>
      </c>
      <c r="AI13" s="5" t="s">
        <v>5</v>
      </c>
      <c r="AJ13" s="5" t="s">
        <v>6</v>
      </c>
      <c r="AK13" s="5" t="s">
        <v>7</v>
      </c>
      <c r="AL13" s="5" t="s">
        <v>8</v>
      </c>
      <c r="AM13" s="5" t="s">
        <v>9</v>
      </c>
      <c r="AN13" s="5" t="s">
        <v>16</v>
      </c>
      <c r="AO13" s="4"/>
      <c r="AP13" s="4"/>
      <c r="AQ13" s="4"/>
      <c r="AR13" s="4"/>
      <c r="AS13" s="2"/>
      <c r="AT13" s="2"/>
      <c r="AU13" s="2"/>
    </row>
    <row r="14" spans="1:48" ht="21.95" customHeight="1">
      <c r="A14" s="16" t="s">
        <v>13</v>
      </c>
      <c r="B14" s="23"/>
      <c r="C14" s="24"/>
      <c r="D14" s="24"/>
      <c r="E14" s="25"/>
      <c r="F14" s="15" t="s">
        <v>46</v>
      </c>
      <c r="G14" s="10">
        <f>IF(E15="","",E15)</f>
        <v>1</v>
      </c>
      <c r="H14" s="6" t="s">
        <v>21</v>
      </c>
      <c r="I14" s="11">
        <f>IF(C15="","",C15)</f>
        <v>6</v>
      </c>
      <c r="J14" s="15" t="s">
        <v>46</v>
      </c>
      <c r="K14" s="10">
        <f>IF(E16="","",E16)</f>
        <v>5</v>
      </c>
      <c r="L14" s="6" t="s">
        <v>22</v>
      </c>
      <c r="M14" s="11">
        <f>IF(C16="","",C16)</f>
        <v>10</v>
      </c>
      <c r="N14" s="15" t="s">
        <v>45</v>
      </c>
      <c r="O14" s="10">
        <f>IF(E17="","",E17)</f>
        <v>10</v>
      </c>
      <c r="P14" s="6" t="s">
        <v>21</v>
      </c>
      <c r="Q14" s="11">
        <f>IF(C17="","",C17)</f>
        <v>9</v>
      </c>
      <c r="R14" s="15" t="s">
        <v>46</v>
      </c>
      <c r="S14" s="10">
        <f>IF(E18="","",E18)</f>
        <v>6</v>
      </c>
      <c r="T14" s="6" t="s">
        <v>21</v>
      </c>
      <c r="U14" s="11">
        <f>IF(C18="","",C18)</f>
        <v>13</v>
      </c>
      <c r="V14" s="15" t="s">
        <v>46</v>
      </c>
      <c r="W14" s="10">
        <f>IF(E19="","",E19)</f>
        <v>0</v>
      </c>
      <c r="X14" s="6" t="s">
        <v>21</v>
      </c>
      <c r="Y14" s="11">
        <f>IF(C19="","",C19)</f>
        <v>16</v>
      </c>
      <c r="Z14" s="15" t="s">
        <v>46</v>
      </c>
      <c r="AA14" s="10">
        <f>IF(E20="","",E20)</f>
        <v>0</v>
      </c>
      <c r="AB14" s="10" t="s">
        <v>23</v>
      </c>
      <c r="AC14" s="11">
        <f>IF(C20="","",C20)</f>
        <v>16</v>
      </c>
      <c r="AD14" s="8">
        <f>IF(W14&gt;Y14,1,0)+IF(G14&gt;I14,1,0)+IF(K14&gt;M14,1,0)+IF(O14&gt;Q14,1,0)+IF(S14&gt;U14,1,0)+IF(AA14&gt;AC14,1,0)</f>
        <v>1</v>
      </c>
      <c r="AE14" s="9">
        <f>IF(W14&lt;Y14,1,0)+IF(G14&lt;I14,1,0)+IF(K14&lt;M14,1,0)+IF(O14&lt;Q14,1,0)+IF(S14&lt;U14,1,0)+IF(AA14&lt;AC14,1,0)</f>
        <v>5</v>
      </c>
      <c r="AF14" s="9">
        <f>IF(AND(ISNUMBER(W14),W14=Y14),1,0)+IF(AND(ISNUMBER(G14),G14=I14),1,0)+IF(AND(ISNUMBER(K14),K14=M14),1,)+IF(AND(ISNUMBER(O14),O14=Q14),1,0)+IF(AND(ISNUMBER(S14),S14=U14),1,0)+IF(AND(ISNUMBER(AA14),AA14=AC14),1,0)</f>
        <v>0</v>
      </c>
      <c r="AG14" s="9">
        <f t="shared" ref="AG14:AG20" si="5">AD14*2</f>
        <v>2</v>
      </c>
      <c r="AH14" s="9">
        <f t="shared" ref="AH14:AH20" si="6">AE14*0</f>
        <v>0</v>
      </c>
      <c r="AI14" s="9">
        <f t="shared" ref="AI14:AI20" si="7">AF14*1</f>
        <v>0</v>
      </c>
      <c r="AJ14" s="9">
        <f t="shared" ref="AJ14:AJ20" si="8">AG14+AH14+AI14</f>
        <v>2</v>
      </c>
      <c r="AK14" s="9">
        <f>IF(ISNUMBER(G14),G14,0)+IF(ISNUMBER(K14),K14,0)+IF(ISNUMBER(O14),O14,0)+IF(ISNUMBER(S14),S14,0)+IF(ISNUMBER(AA14),AA14,0)+IF(ISNUMBER(W14),W14,0)</f>
        <v>22</v>
      </c>
      <c r="AL14" s="9">
        <f>IF(ISNUMBER(I14),I14,0)+IF(ISNUMBER(M14),M14,0)+IF(ISNUMBER(Q14),Q14,0)+IF(ISNUMBER(U14),U14,0)+IF(ISNUMBER(AC14),AC14,0)+IF(ISNUMBER(Y14),Y14,0)</f>
        <v>70</v>
      </c>
      <c r="AM14" s="9">
        <f t="shared" ref="AM14:AM20" si="9">AK14-AL14</f>
        <v>-48</v>
      </c>
      <c r="AN14" s="21">
        <v>7</v>
      </c>
      <c r="AO14" s="4"/>
      <c r="AP14" s="4"/>
      <c r="AQ14" s="4"/>
      <c r="AR14" s="4"/>
      <c r="AS14" s="2"/>
      <c r="AT14" s="2"/>
      <c r="AU14" s="2"/>
    </row>
    <row r="15" spans="1:48" ht="21.95" customHeight="1">
      <c r="A15" s="16" t="s">
        <v>12</v>
      </c>
      <c r="B15" s="15" t="s">
        <v>45</v>
      </c>
      <c r="C15" s="10">
        <v>6</v>
      </c>
      <c r="D15" s="6" t="s">
        <v>24</v>
      </c>
      <c r="E15" s="11">
        <v>1</v>
      </c>
      <c r="F15" s="23"/>
      <c r="G15" s="24"/>
      <c r="H15" s="24"/>
      <c r="I15" s="25"/>
      <c r="J15" s="15" t="s">
        <v>45</v>
      </c>
      <c r="K15" s="10">
        <f>IF(I16="","",I16)</f>
        <v>5</v>
      </c>
      <c r="L15" s="6" t="s">
        <v>25</v>
      </c>
      <c r="M15" s="11">
        <f>IF(G16="","",G16)</f>
        <v>3</v>
      </c>
      <c r="N15" s="15" t="s">
        <v>45</v>
      </c>
      <c r="O15" s="10">
        <f>IF(I17="","",I17)</f>
        <v>6</v>
      </c>
      <c r="P15" s="6" t="s">
        <v>26</v>
      </c>
      <c r="Q15" s="11">
        <f>IF(G17="","",G17)</f>
        <v>4</v>
      </c>
      <c r="R15" s="15" t="s">
        <v>45</v>
      </c>
      <c r="S15" s="10">
        <f>IF(I18="","",I18)</f>
        <v>8</v>
      </c>
      <c r="T15" s="6" t="s">
        <v>27</v>
      </c>
      <c r="U15" s="11">
        <f>IF(G18="","",G18)</f>
        <v>5</v>
      </c>
      <c r="V15" s="15" t="s">
        <v>46</v>
      </c>
      <c r="W15" s="10">
        <f>IF(I19="","",I19)</f>
        <v>2</v>
      </c>
      <c r="X15" s="6" t="s">
        <v>28</v>
      </c>
      <c r="Y15" s="11">
        <f>IF(G19="","",G19)</f>
        <v>8</v>
      </c>
      <c r="Z15" s="15" t="s">
        <v>47</v>
      </c>
      <c r="AA15" s="10">
        <f>IF(I20="","",I20)</f>
        <v>0</v>
      </c>
      <c r="AB15" s="10" t="s">
        <v>25</v>
      </c>
      <c r="AC15" s="11">
        <f>IF(G20="","",G20)</f>
        <v>15</v>
      </c>
      <c r="AD15" s="8">
        <f>IF(C15&gt;E15,1,0)+IF(W15&gt;Y15,1,0)+IF(K15&gt;M15,1,0)+IF(O15&gt;Q15,1,0)+IF(S15&gt;U15,1,0)+IF(AA15&gt;AC15,1,0)</f>
        <v>4</v>
      </c>
      <c r="AE15" s="9">
        <f>IF(C15&lt;E15,1,0)+IF(W15&lt;Y15,1,0)+IF(K15&lt;M15,1,0)+IF(O15&lt;Q15,1,0)+IF(S15&lt;U15,1,0)+IF(AA15&lt;AC15,1,0)</f>
        <v>2</v>
      </c>
      <c r="AF15" s="9">
        <f>IF(AND(ISNUMBER(W15),W15=Y15),1,0)+IF(AND(ISNUMBER(C15),C15=E15),1,0)+IF(AND(ISNUMBER(K15),K15=M15),1,)+IF(AND(ISNUMBER(O15),O15=Q15),1,0)+IF(AND(ISNUMBER(S15),S15=U15),1,0)+IF(AND(ISNUMBER(AA15),AA15=AC15),1,0)</f>
        <v>0</v>
      </c>
      <c r="AG15" s="9">
        <f t="shared" si="5"/>
        <v>8</v>
      </c>
      <c r="AH15" s="9">
        <f t="shared" si="6"/>
        <v>0</v>
      </c>
      <c r="AI15" s="9">
        <f t="shared" si="7"/>
        <v>0</v>
      </c>
      <c r="AJ15" s="9">
        <f t="shared" si="8"/>
        <v>8</v>
      </c>
      <c r="AK15" s="9">
        <f>IF(ISNUMBER(W15),W15,0)+IF(ISNUMBER(K15),K15,0)+IF(ISNUMBER(O15),O15,0)+IF(ISNUMBER(S15),S15,0)+IF(ISNUMBER(AA15),AA15,0)+IF(ISNUMBER(C15),C15,0)</f>
        <v>27</v>
      </c>
      <c r="AL15" s="9">
        <f>IF(ISNUMBER(E15),E15,0)+IF(ISNUMBER(M15),M15,0)+IF(ISNUMBER(Q15),Q15,0)+IF(ISNUMBER(U15),U15,0)+IF(ISNUMBER(AC15),AC15,0)+IF(ISNUMBER(Y15),Y15,0)</f>
        <v>36</v>
      </c>
      <c r="AM15" s="9">
        <f t="shared" si="9"/>
        <v>-9</v>
      </c>
      <c r="AN15" s="21">
        <v>3</v>
      </c>
      <c r="AO15" s="4"/>
      <c r="AP15" s="4"/>
      <c r="AQ15" s="4"/>
      <c r="AR15" s="4"/>
      <c r="AS15" s="2"/>
      <c r="AT15" s="2"/>
      <c r="AU15" s="2"/>
    </row>
    <row r="16" spans="1:48" ht="21.95" customHeight="1">
      <c r="A16" s="16" t="s">
        <v>33</v>
      </c>
      <c r="B16" s="15" t="s">
        <v>45</v>
      </c>
      <c r="C16" s="10">
        <v>10</v>
      </c>
      <c r="D16" s="6" t="s">
        <v>29</v>
      </c>
      <c r="E16" s="11">
        <v>5</v>
      </c>
      <c r="F16" s="15" t="s">
        <v>46</v>
      </c>
      <c r="G16" s="10">
        <v>3</v>
      </c>
      <c r="H16" s="6" t="s">
        <v>25</v>
      </c>
      <c r="I16" s="11">
        <v>5</v>
      </c>
      <c r="J16" s="23"/>
      <c r="K16" s="24"/>
      <c r="L16" s="24"/>
      <c r="M16" s="25"/>
      <c r="N16" s="15" t="s">
        <v>47</v>
      </c>
      <c r="O16" s="10">
        <f>IF(M17="","",M17)</f>
        <v>4</v>
      </c>
      <c r="P16" s="6" t="s">
        <v>25</v>
      </c>
      <c r="Q16" s="11">
        <f>IF(K17="","",K17)</f>
        <v>5</v>
      </c>
      <c r="R16" s="15" t="s">
        <v>46</v>
      </c>
      <c r="S16" s="10">
        <f>IF(M18="","",M18)</f>
        <v>6</v>
      </c>
      <c r="T16" s="6" t="s">
        <v>25</v>
      </c>
      <c r="U16" s="11">
        <f>IF(K18="","",K18)</f>
        <v>11</v>
      </c>
      <c r="V16" s="15" t="s">
        <v>46</v>
      </c>
      <c r="W16" s="10">
        <f>IF(M19="","",M19)</f>
        <v>0</v>
      </c>
      <c r="X16" s="6" t="s">
        <v>25</v>
      </c>
      <c r="Y16" s="11">
        <f>IF(K19="","",K19)</f>
        <v>18</v>
      </c>
      <c r="Z16" s="15" t="s">
        <v>47</v>
      </c>
      <c r="AA16" s="10">
        <f>IF(M20="","",M20)</f>
        <v>0</v>
      </c>
      <c r="AB16" s="10" t="s">
        <v>25</v>
      </c>
      <c r="AC16" s="11">
        <f>IF(K20="","",K20)</f>
        <v>25</v>
      </c>
      <c r="AD16" s="8">
        <f>IF(C16&gt;E16,1,0)+IF(G16&gt;I16,1,0)+IF(W16&gt;Y16,1,0)+IF(O16&gt;Q16,1,0)+IF(S16&gt;U16,1,0)+IF(AA16&gt;AC16,1,0)</f>
        <v>1</v>
      </c>
      <c r="AE16" s="9">
        <f>IF(C16&lt;E16,1,0)+IF(G16&lt;I16,1,0)+IF(W16&lt;Y16,1,0)+IF(O16&lt;Q16,1,0)+IF(S16&lt;U16,1,0)+IF(AA16&lt;AC16,1,0)</f>
        <v>5</v>
      </c>
      <c r="AF16" s="9">
        <f>IF(AND(ISNUMBER(C16),C16=E16),1,0)+IF(AND(ISNUMBER(G16),G16=I16),1,0)+IF(AND(ISNUMBER(W16),W16=Y16),1,)+IF(AND(ISNUMBER(O16),O16=Q16),1,0)+IF(AND(ISNUMBER(S16),S16=U16),1,0)+IF(AND(ISNUMBER(AA16),AA16=AC16),1,0)</f>
        <v>0</v>
      </c>
      <c r="AG16" s="9">
        <f t="shared" si="5"/>
        <v>2</v>
      </c>
      <c r="AH16" s="9">
        <f t="shared" si="6"/>
        <v>0</v>
      </c>
      <c r="AI16" s="9">
        <f t="shared" si="7"/>
        <v>0</v>
      </c>
      <c r="AJ16" s="9">
        <f t="shared" si="8"/>
        <v>2</v>
      </c>
      <c r="AK16" s="9">
        <f>IF(ISNUMBER(G16),G16,0)++IF(ISNUMBER(O16),O16,0)+IF(ISNUMBER(W16),W16,0)+IF(ISNUMBER(S16),S16,0)+IF(ISNUMBER(AA16),AA16,0)+IF(ISNUMBER(C16),C16,0)</f>
        <v>23</v>
      </c>
      <c r="AL16" s="9">
        <f>IF(ISNUMBER(I16),I16,0)+IF(ISNUMBER(Y16),Y16,0)+IF(ISNUMBER(Q16),Q16,0)+IF(ISNUMBER(U16),U16,0)+IF(ISNUMBER(AC16),AC16,0)+IF(ISNUMBER(E16),E16,0)</f>
        <v>69</v>
      </c>
      <c r="AM16" s="9">
        <f t="shared" si="9"/>
        <v>-46</v>
      </c>
      <c r="AN16" s="21">
        <v>6</v>
      </c>
      <c r="AO16" s="4"/>
      <c r="AP16" s="4"/>
      <c r="AQ16" s="4"/>
      <c r="AR16" s="4"/>
      <c r="AS16" s="2"/>
      <c r="AT16" s="2"/>
      <c r="AU16" s="2"/>
    </row>
    <row r="17" spans="1:47" ht="21.95" customHeight="1">
      <c r="A17" s="16" t="s">
        <v>34</v>
      </c>
      <c r="B17" s="15" t="s">
        <v>46</v>
      </c>
      <c r="C17" s="10">
        <v>9</v>
      </c>
      <c r="D17" s="6" t="s">
        <v>25</v>
      </c>
      <c r="E17" s="11">
        <v>10</v>
      </c>
      <c r="F17" s="15" t="s">
        <v>47</v>
      </c>
      <c r="G17" s="10">
        <v>4</v>
      </c>
      <c r="H17" s="6" t="s">
        <v>25</v>
      </c>
      <c r="I17" s="11">
        <v>6</v>
      </c>
      <c r="J17" s="15" t="s">
        <v>48</v>
      </c>
      <c r="K17" s="10">
        <v>5</v>
      </c>
      <c r="L17" s="6" t="s">
        <v>25</v>
      </c>
      <c r="M17" s="11">
        <v>4</v>
      </c>
      <c r="N17" s="23"/>
      <c r="O17" s="24"/>
      <c r="P17" s="24"/>
      <c r="Q17" s="25"/>
      <c r="R17" s="15" t="s">
        <v>48</v>
      </c>
      <c r="S17" s="10">
        <f>IF(Q18="","",Q18)</f>
        <v>10</v>
      </c>
      <c r="T17" s="6" t="s">
        <v>25</v>
      </c>
      <c r="U17" s="11">
        <f>IF(O18="","",O18)</f>
        <v>3</v>
      </c>
      <c r="V17" s="15" t="s">
        <v>46</v>
      </c>
      <c r="W17" s="10">
        <f>IF(Q19="","",Q19)</f>
        <v>0</v>
      </c>
      <c r="X17" s="6" t="s">
        <v>25</v>
      </c>
      <c r="Y17" s="11">
        <f>IF(O19="","",O19)</f>
        <v>20</v>
      </c>
      <c r="Z17" s="15" t="s">
        <v>47</v>
      </c>
      <c r="AA17" s="10">
        <f>IF(Q20="","",Q20)</f>
        <v>0</v>
      </c>
      <c r="AB17" s="10" t="s">
        <v>25</v>
      </c>
      <c r="AC17" s="11">
        <f>IF(O20="","",O20)</f>
        <v>19</v>
      </c>
      <c r="AD17" s="8">
        <f>IF(C17&gt;E17,1,0)+IF(G17&gt;I17,1,0)+IF(K17&gt;M17,1,0)+IF(W17&gt;Y17,1,0)+IF(S17&gt;U17,1,0)+IF(AA17&gt;AC17,1,0)</f>
        <v>2</v>
      </c>
      <c r="AE17" s="9">
        <f>IF(C17&lt;E17,1,0)+IF(G17&lt;I17,1,0)+IF(K17&lt;M17,1,0)+IF(W17&lt;Y17,1,0)+IF(S17&lt;U17,1,0)+IF(AA17&lt;AC17,1,0)</f>
        <v>4</v>
      </c>
      <c r="AF17" s="9">
        <f>IF(AND(ISNUMBER(C17),C17=E17),1,0)+IF(AND(ISNUMBER(G17),G17=I17),1,0)+IF(AND(ISNUMBER(K17),K17=M17),1,)+IF(AND(ISNUMBER(W17),W17=Y17),1,0)+IF(AND(ISNUMBER(S17),S17=U17),1,0)+IF(AND(ISNUMBER(AA17),AA17=AC17),1,0)</f>
        <v>0</v>
      </c>
      <c r="AG17" s="9">
        <f t="shared" si="5"/>
        <v>4</v>
      </c>
      <c r="AH17" s="9">
        <f t="shared" si="6"/>
        <v>0</v>
      </c>
      <c r="AI17" s="9">
        <f t="shared" si="7"/>
        <v>0</v>
      </c>
      <c r="AJ17" s="9">
        <f t="shared" si="8"/>
        <v>4</v>
      </c>
      <c r="AK17" s="9">
        <f>IF(ISNUMBER(G17),G17,0)+IF(ISNUMBER(K17),K17,0)+IF(ISNUMBER(W17),W17,0)+IF(ISNUMBER(S17),S17,0)+IF(ISNUMBER(AA17),AA17,0)+IF(ISNUMBER(C17),C17,0)</f>
        <v>28</v>
      </c>
      <c r="AL17" s="9">
        <f>IF(ISNUMBER(I17),I17,0)+IF(ISNUMBER(M17),M17,0)+IF(ISNUMBER(Y17),Y17,0)+IF(ISNUMBER(U17),U17,0)+IF(ISNUMBER(AC17),AC17,0)+IF(ISNUMBER(E17),E17,0)</f>
        <v>62</v>
      </c>
      <c r="AM17" s="9">
        <f t="shared" si="9"/>
        <v>-34</v>
      </c>
      <c r="AN17" s="21">
        <v>5</v>
      </c>
      <c r="AO17" s="4"/>
      <c r="AP17" s="4"/>
      <c r="AQ17" s="4"/>
      <c r="AR17" s="4"/>
      <c r="AS17" s="2"/>
      <c r="AT17" s="2"/>
      <c r="AU17" s="2"/>
    </row>
    <row r="18" spans="1:47" ht="21.95" customHeight="1">
      <c r="A18" s="22" t="s">
        <v>35</v>
      </c>
      <c r="B18" s="15" t="s">
        <v>45</v>
      </c>
      <c r="C18" s="10">
        <v>13</v>
      </c>
      <c r="D18" s="6" t="s">
        <v>25</v>
      </c>
      <c r="E18" s="11">
        <v>6</v>
      </c>
      <c r="F18" s="15" t="s">
        <v>46</v>
      </c>
      <c r="G18" s="10">
        <v>5</v>
      </c>
      <c r="H18" s="6" t="s">
        <v>25</v>
      </c>
      <c r="I18" s="11">
        <v>8</v>
      </c>
      <c r="J18" s="15" t="s">
        <v>45</v>
      </c>
      <c r="K18" s="10">
        <v>11</v>
      </c>
      <c r="L18" s="10" t="s">
        <v>25</v>
      </c>
      <c r="M18" s="11">
        <v>6</v>
      </c>
      <c r="N18" s="15" t="s">
        <v>47</v>
      </c>
      <c r="O18" s="10">
        <v>3</v>
      </c>
      <c r="P18" s="6" t="s">
        <v>25</v>
      </c>
      <c r="Q18" s="11">
        <v>10</v>
      </c>
      <c r="R18" s="23"/>
      <c r="S18" s="24"/>
      <c r="T18" s="24"/>
      <c r="U18" s="25"/>
      <c r="V18" s="14" t="s">
        <v>49</v>
      </c>
      <c r="W18" s="10">
        <f>IF(U19="","",U19)</f>
        <v>0</v>
      </c>
      <c r="X18" s="10" t="s">
        <v>25</v>
      </c>
      <c r="Y18" s="11">
        <f>IF(S19="","",S19)</f>
        <v>0</v>
      </c>
      <c r="Z18" s="15" t="s">
        <v>46</v>
      </c>
      <c r="AA18" s="10">
        <f>IF(U20="","",U20)</f>
        <v>0</v>
      </c>
      <c r="AB18" s="10" t="s">
        <v>25</v>
      </c>
      <c r="AC18" s="11">
        <f>IF(S20="","",S20)</f>
        <v>7</v>
      </c>
      <c r="AD18" s="8">
        <f>IF(C18&gt;E18,1,0)+IF(G18&gt;I18,1,0)+IF(K18&gt;M18,1,0)+IF(O18&gt;Q18,1,0)+IF(W18&gt;Y18,1,0)+IF(AA18&gt;AC18,1,0)</f>
        <v>2</v>
      </c>
      <c r="AE18" s="9">
        <f>IF(C18&lt;E18,1,0)+IF(G18&lt;I18,1,0)+IF(K18&lt;M18,1,0)+IF(O18&lt;Q18,1,0)+IF(W18&lt;Y18,1,0)+IF(AA18&lt;AC18,1,0)</f>
        <v>3</v>
      </c>
      <c r="AF18" s="9">
        <f>IF(AND(ISNUMBER(C18),C18=E18),1,0)+IF(AND(ISNUMBER(G18),G18=I18),1,0)+IF(AND(ISNUMBER(K18),K18=M18),1,)+IF(AND(ISNUMBER(O18),O18=Q18),1,0)+IF(AND(ISNUMBER(W18),W18=Y18),1,0)+IF(AND(ISNUMBER(AA18),AA18=AC18),1,0)</f>
        <v>1</v>
      </c>
      <c r="AG18" s="9">
        <f t="shared" si="5"/>
        <v>4</v>
      </c>
      <c r="AH18" s="9">
        <f t="shared" si="6"/>
        <v>0</v>
      </c>
      <c r="AI18" s="9">
        <f t="shared" si="7"/>
        <v>1</v>
      </c>
      <c r="AJ18" s="9">
        <f t="shared" si="8"/>
        <v>5</v>
      </c>
      <c r="AK18" s="9">
        <f>IF(ISNUMBER(G18),G18,0)+IF(ISNUMBER(K18),K18,0)+IF(ISNUMBER(O18),O18,0)+IF(ISNUMBER(W18),W18,0)+IF(ISNUMBER(AA18),AA18,0)+IF(ISNUMBER(C18),C18,0)</f>
        <v>32</v>
      </c>
      <c r="AL18" s="9">
        <f>IF(ISNUMBER(I18),I18,0)+IF(ISNUMBER(M18),M18,0)+IF(ISNUMBER(Q18),Q18,0)+IF(ISNUMBER(Y18),Y18,0)+IF(ISNUMBER(AC18),AC18,0)+IF(ISNUMBER(E18),E18,0)</f>
        <v>37</v>
      </c>
      <c r="AM18" s="9">
        <f t="shared" si="9"/>
        <v>-5</v>
      </c>
      <c r="AN18" s="21">
        <v>4</v>
      </c>
      <c r="AO18" s="4"/>
      <c r="AP18" s="4"/>
      <c r="AQ18" s="4"/>
      <c r="AR18" s="4"/>
      <c r="AS18" s="2"/>
      <c r="AT18" s="2"/>
      <c r="AU18" s="2"/>
    </row>
    <row r="19" spans="1:47" ht="21.95" customHeight="1">
      <c r="A19" s="16" t="s">
        <v>36</v>
      </c>
      <c r="B19" s="15" t="s">
        <v>45</v>
      </c>
      <c r="C19" s="10">
        <v>16</v>
      </c>
      <c r="D19" s="6" t="s">
        <v>25</v>
      </c>
      <c r="E19" s="11">
        <v>0</v>
      </c>
      <c r="F19" s="15" t="s">
        <v>45</v>
      </c>
      <c r="G19" s="10">
        <v>8</v>
      </c>
      <c r="H19" s="6" t="s">
        <v>25</v>
      </c>
      <c r="I19" s="11">
        <v>2</v>
      </c>
      <c r="J19" s="15" t="s">
        <v>45</v>
      </c>
      <c r="K19" s="10">
        <v>18</v>
      </c>
      <c r="L19" s="10" t="s">
        <v>25</v>
      </c>
      <c r="M19" s="11">
        <v>0</v>
      </c>
      <c r="N19" s="15" t="s">
        <v>45</v>
      </c>
      <c r="O19" s="10">
        <v>20</v>
      </c>
      <c r="P19" s="6" t="s">
        <v>25</v>
      </c>
      <c r="Q19" s="11">
        <v>0</v>
      </c>
      <c r="R19" s="14" t="s">
        <v>49</v>
      </c>
      <c r="S19" s="6">
        <v>0</v>
      </c>
      <c r="T19" s="6" t="s">
        <v>25</v>
      </c>
      <c r="U19" s="7">
        <v>0</v>
      </c>
      <c r="V19" s="23"/>
      <c r="W19" s="24"/>
      <c r="X19" s="24"/>
      <c r="Y19" s="25"/>
      <c r="Z19" s="15" t="s">
        <v>46</v>
      </c>
      <c r="AA19" s="10">
        <f>IF(Y20="","",Y20)</f>
        <v>5</v>
      </c>
      <c r="AB19" s="10" t="s">
        <v>25</v>
      </c>
      <c r="AC19" s="11">
        <f>IF(W20="","",W20)</f>
        <v>6</v>
      </c>
      <c r="AD19" s="8">
        <f>IF(C19&gt;E19,1,0)+IF(G19&gt;I19,1,0)+IF(K19&gt;M19,1,0)+IF(O19&gt;Q19,1,0)+IF(S19&gt;U19,1,0)+IF(AA19&gt;AC19,1,0)</f>
        <v>4</v>
      </c>
      <c r="AE19" s="9">
        <f>IF(C19&lt;E19,1,0)+IF(G19&lt;I19,1,0)+IF(K19&lt;M19,1,0)+IF(O19&lt;Q19,1,0)+IF(S19&lt;U19,1,0)+IF(AA19&lt;AC19,1,0)</f>
        <v>1</v>
      </c>
      <c r="AF19" s="9">
        <f>IF(AND(ISNUMBER(C19),C19=E19),1,0)+IF(AND(ISNUMBER(G19),G19=I19),1,0)+IF(AND(ISNUMBER(K19),K19=M19),1,)+IF(AND(ISNUMBER(O19),O19=Q19),1,0)+IF(AND(ISNUMBER(S19),S19=U19),1,0)+IF(AND(ISNUMBER(AA19),AA19=AC19),1,0)</f>
        <v>1</v>
      </c>
      <c r="AG19" s="9">
        <f t="shared" si="5"/>
        <v>8</v>
      </c>
      <c r="AH19" s="9">
        <f t="shared" si="6"/>
        <v>0</v>
      </c>
      <c r="AI19" s="9">
        <f t="shared" si="7"/>
        <v>1</v>
      </c>
      <c r="AJ19" s="9">
        <f t="shared" si="8"/>
        <v>9</v>
      </c>
      <c r="AK19" s="9">
        <f>IF(ISNUMBER(G19),G19,0)+IF(ISNUMBER(K19),K19,0)+IF(ISNUMBER(O19),O19,0)+IF(ISNUMBER(S19),S19,0)+IF(ISNUMBER(AA19),AA19,0)+IF(ISNUMBER(C19),C19,0)</f>
        <v>67</v>
      </c>
      <c r="AL19" s="9">
        <f>IF(ISNUMBER(I19),I19,0)+IF(ISNUMBER(M19),M19,0)+IF(ISNUMBER(Q19),Q19,0)+IF(ISNUMBER(U19),U19,0)+IF(ISNUMBER(AC19),AC19,0)+IF(ISNUMBER(E19),E19,0)</f>
        <v>8</v>
      </c>
      <c r="AM19" s="9">
        <f t="shared" si="9"/>
        <v>59</v>
      </c>
      <c r="AN19" s="21">
        <v>2</v>
      </c>
      <c r="AO19" s="4"/>
      <c r="AP19" s="4"/>
      <c r="AQ19" s="4"/>
      <c r="AR19" s="4"/>
      <c r="AS19" s="2"/>
      <c r="AT19" s="2"/>
      <c r="AU19" s="2"/>
    </row>
    <row r="20" spans="1:47" ht="21.95" customHeight="1">
      <c r="A20" s="18" t="s">
        <v>37</v>
      </c>
      <c r="B20" s="15" t="s">
        <v>45</v>
      </c>
      <c r="C20" s="10">
        <v>16</v>
      </c>
      <c r="D20" s="6" t="s">
        <v>25</v>
      </c>
      <c r="E20" s="11">
        <v>0</v>
      </c>
      <c r="F20" s="15" t="s">
        <v>48</v>
      </c>
      <c r="G20" s="10">
        <v>15</v>
      </c>
      <c r="H20" s="6" t="s">
        <v>25</v>
      </c>
      <c r="I20" s="11">
        <v>0</v>
      </c>
      <c r="J20" s="15" t="s">
        <v>48</v>
      </c>
      <c r="K20" s="10">
        <v>25</v>
      </c>
      <c r="L20" s="10" t="s">
        <v>25</v>
      </c>
      <c r="M20" s="11">
        <v>0</v>
      </c>
      <c r="N20" s="15" t="s">
        <v>48</v>
      </c>
      <c r="O20" s="10">
        <v>19</v>
      </c>
      <c r="P20" s="6" t="s">
        <v>25</v>
      </c>
      <c r="Q20" s="11">
        <v>0</v>
      </c>
      <c r="R20" s="15" t="s">
        <v>45</v>
      </c>
      <c r="S20" s="10">
        <v>7</v>
      </c>
      <c r="T20" s="6" t="s">
        <v>25</v>
      </c>
      <c r="U20" s="11">
        <v>0</v>
      </c>
      <c r="V20" s="15" t="s">
        <v>45</v>
      </c>
      <c r="W20" s="10">
        <v>6</v>
      </c>
      <c r="X20" s="6" t="s">
        <v>22</v>
      </c>
      <c r="Y20" s="10">
        <v>5</v>
      </c>
      <c r="Z20" s="23"/>
      <c r="AA20" s="24"/>
      <c r="AB20" s="24"/>
      <c r="AC20" s="25"/>
      <c r="AD20" s="8">
        <f>IF(C20&gt;E20,1,0)+IF(G20&gt;I20,1,0)+IF(K20&gt;M20,1,0)+IF(O20&gt;Q20,1,0)+IF(S20&gt;U20,1,0)+IF(W20&gt;Y20,1,0)</f>
        <v>6</v>
      </c>
      <c r="AE20" s="9">
        <f>IF(C20&lt;E20,1,0)+IF(G20&lt;I20,1,0)+IF(K20&lt;M20,1,0)+IF(O20&lt;Q20,1,0)+IF(S20&lt;U20,1,0)+IF(W20&lt;Y20,1,0)</f>
        <v>0</v>
      </c>
      <c r="AF20" s="9">
        <f>IF(AND(ISNUMBER(C20),C20=E20),1,0)+IF(AND(ISNUMBER(G20),G20=I20),1,0)+IF(AND(ISNUMBER(K20),K20=M20),1,)+IF(AND(ISNUMBER(O20),O20=Q20),1,0)+IF(AND(ISNUMBER(S20),S20=U20),1,0)+IF(AND(ISNUMBER(W20),W20=Y20),1,0)</f>
        <v>0</v>
      </c>
      <c r="AG20" s="9">
        <f t="shared" si="5"/>
        <v>12</v>
      </c>
      <c r="AH20" s="9">
        <f t="shared" si="6"/>
        <v>0</v>
      </c>
      <c r="AI20" s="9">
        <f t="shared" si="7"/>
        <v>0</v>
      </c>
      <c r="AJ20" s="9">
        <f t="shared" si="8"/>
        <v>12</v>
      </c>
      <c r="AK20" s="9">
        <f>IF(ISNUMBER(G20),G20,0)+IF(ISNUMBER(K20),K20,0)+IF(ISNUMBER(O20),O20,0)+IF(ISNUMBER(S20),S20,0)+IF(ISNUMBER(W20),W20,0)+IF(ISNUMBER(C20),C20,0)</f>
        <v>88</v>
      </c>
      <c r="AL20" s="9">
        <f>IF(ISNUMBER(I20),I20,0)+IF(ISNUMBER(M20),M20,0)+IF(ISNUMBER(Q20),Q20,0)+IF(ISNUMBER(U20),U20,0)+IF(ISNUMBER(Y20),Y20,0)+IF(ISNUMBER(E20),E20,0)</f>
        <v>5</v>
      </c>
      <c r="AM20" s="9">
        <f t="shared" si="9"/>
        <v>83</v>
      </c>
      <c r="AN20" s="21">
        <v>1</v>
      </c>
      <c r="AO20" s="4"/>
      <c r="AP20" s="4"/>
      <c r="AQ20" s="4"/>
      <c r="AR20" s="4"/>
      <c r="AS20" s="2"/>
      <c r="AT20" s="2"/>
      <c r="AU20" s="2"/>
    </row>
    <row r="21" spans="1:47" ht="15" customHeight="1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20"/>
      <c r="AO21" s="1"/>
      <c r="AP21" s="4"/>
      <c r="AQ21" s="1"/>
      <c r="AR21" s="1"/>
      <c r="AS21" s="3"/>
      <c r="AT21" s="4"/>
      <c r="AU21" s="4"/>
    </row>
    <row r="22" spans="1:47" ht="21.95" customHeight="1">
      <c r="A22" s="19" t="s">
        <v>38</v>
      </c>
      <c r="B22" s="26" t="str">
        <f>+A23</f>
        <v>野菊野ファイターズ</v>
      </c>
      <c r="C22" s="27"/>
      <c r="D22" s="27"/>
      <c r="E22" s="28"/>
      <c r="F22" s="26" t="str">
        <f>+A24</f>
        <v>松飛台メジャースＪｒ</v>
      </c>
      <c r="G22" s="27"/>
      <c r="H22" s="27"/>
      <c r="I22" s="28"/>
      <c r="J22" s="26" t="str">
        <f>+A25</f>
        <v>光ヶ丘シャークスＢ</v>
      </c>
      <c r="K22" s="27"/>
      <c r="L22" s="27"/>
      <c r="M22" s="28"/>
      <c r="N22" s="26" t="str">
        <f>+A26</f>
        <v>新柏ツインズ</v>
      </c>
      <c r="O22" s="27"/>
      <c r="P22" s="27"/>
      <c r="Q22" s="28"/>
      <c r="R22" s="26" t="str">
        <f>+A27</f>
        <v>サンスパッツ</v>
      </c>
      <c r="S22" s="27"/>
      <c r="T22" s="27"/>
      <c r="U22" s="28"/>
      <c r="V22" s="26" t="str">
        <f>+A28</f>
        <v>清水口ファイターズ</v>
      </c>
      <c r="W22" s="27"/>
      <c r="X22" s="27"/>
      <c r="Y22" s="28"/>
      <c r="Z22" s="26" t="str">
        <f>+A29</f>
        <v>木刈ファイターズ</v>
      </c>
      <c r="AA22" s="30"/>
      <c r="AB22" s="30"/>
      <c r="AC22" s="31"/>
      <c r="AD22" s="5" t="s">
        <v>0</v>
      </c>
      <c r="AE22" s="5" t="s">
        <v>1</v>
      </c>
      <c r="AF22" s="5" t="s">
        <v>2</v>
      </c>
      <c r="AG22" s="5" t="s">
        <v>3</v>
      </c>
      <c r="AH22" s="5" t="s">
        <v>4</v>
      </c>
      <c r="AI22" s="5" t="s">
        <v>5</v>
      </c>
      <c r="AJ22" s="5" t="s">
        <v>6</v>
      </c>
      <c r="AK22" s="5" t="s">
        <v>7</v>
      </c>
      <c r="AL22" s="5" t="s">
        <v>8</v>
      </c>
      <c r="AM22" s="5" t="s">
        <v>9</v>
      </c>
      <c r="AN22" s="5" t="s">
        <v>16</v>
      </c>
      <c r="AO22" s="4"/>
      <c r="AP22" s="4"/>
      <c r="AQ22" s="4"/>
      <c r="AR22" s="4"/>
      <c r="AS22" s="2"/>
      <c r="AT22" s="2"/>
      <c r="AU22" s="2"/>
    </row>
    <row r="23" spans="1:47" ht="21.95" customHeight="1">
      <c r="A23" s="17" t="s">
        <v>14</v>
      </c>
      <c r="B23" s="23"/>
      <c r="C23" s="24"/>
      <c r="D23" s="24"/>
      <c r="E23" s="25"/>
      <c r="F23" s="15" t="s">
        <v>45</v>
      </c>
      <c r="G23" s="10">
        <f>IF(E24="","",E24)</f>
        <v>19</v>
      </c>
      <c r="H23" s="10" t="s">
        <v>30</v>
      </c>
      <c r="I23" s="11">
        <f>IF(C24="","",C24)</f>
        <v>0</v>
      </c>
      <c r="J23" s="15" t="s">
        <v>48</v>
      </c>
      <c r="K23" s="10">
        <f>IF(E25="","",E25)</f>
        <v>10</v>
      </c>
      <c r="L23" s="10" t="s">
        <v>30</v>
      </c>
      <c r="M23" s="11">
        <f>IF(C25="","",C25)</f>
        <v>2</v>
      </c>
      <c r="N23" s="15" t="s">
        <v>48</v>
      </c>
      <c r="O23" s="10">
        <f>IF(E26="","",E26)</f>
        <v>12</v>
      </c>
      <c r="P23" s="10" t="s">
        <v>30</v>
      </c>
      <c r="Q23" s="11">
        <f>IF(C26="","",C26)</f>
        <v>1</v>
      </c>
      <c r="R23" s="15" t="s">
        <v>45</v>
      </c>
      <c r="S23" s="10">
        <f>IF(E27="","",E27)</f>
        <v>2</v>
      </c>
      <c r="T23" s="10" t="s">
        <v>30</v>
      </c>
      <c r="U23" s="11">
        <f>IF(C27="","",C27)</f>
        <v>0</v>
      </c>
      <c r="V23" s="15" t="s">
        <v>48</v>
      </c>
      <c r="W23" s="10">
        <f>IF(E28="","",E28)</f>
        <v>3</v>
      </c>
      <c r="X23" s="10" t="s">
        <v>30</v>
      </c>
      <c r="Y23" s="11">
        <f>IF(C28="","",C28)</f>
        <v>1</v>
      </c>
      <c r="Z23" s="15" t="s">
        <v>46</v>
      </c>
      <c r="AA23" s="10">
        <f>IF(E29="","",E29)</f>
        <v>4</v>
      </c>
      <c r="AB23" s="10" t="s">
        <v>30</v>
      </c>
      <c r="AC23" s="11">
        <f>IF(C29="","",C29)</f>
        <v>11</v>
      </c>
      <c r="AD23" s="8">
        <f>IF(W23&gt;Y23,1,0)+IF(G23&gt;I23,1,0)+IF(K23&gt;M23,1,0)+IF(O23&gt;Q23,1,0)+IF(S23&gt;U23,1,0)+IF(AA23&gt;AC23,1,0)</f>
        <v>5</v>
      </c>
      <c r="AE23" s="9">
        <f>IF(W23&lt;Y23,1,0)+IF(G23&lt;I23,1,0)+IF(K23&lt;M23,1,0)+IF(O23&lt;Q23,1,0)+IF(S23&lt;U23,1,0)+IF(AA23&lt;AC23,1,0)</f>
        <v>1</v>
      </c>
      <c r="AF23" s="9">
        <f>IF(AND(ISNUMBER(W23),W23=Y23),1,0)+IF(AND(ISNUMBER(G23),G23=I23),1,0)+IF(AND(ISNUMBER(K23),K23=M23),1,)+IF(AND(ISNUMBER(O23),O23=Q23),1,0)+IF(AND(ISNUMBER(S23),S23=U23),1,0)+IF(AND(ISNUMBER(AA23),AA23=AC23),1,0)</f>
        <v>0</v>
      </c>
      <c r="AG23" s="9">
        <f t="shared" ref="AG23:AG29" si="10">AD23*2</f>
        <v>10</v>
      </c>
      <c r="AH23" s="9">
        <f t="shared" ref="AH23:AH29" si="11">AE23*0</f>
        <v>0</v>
      </c>
      <c r="AI23" s="9">
        <f t="shared" ref="AI23:AI29" si="12">AF23*1</f>
        <v>0</v>
      </c>
      <c r="AJ23" s="9">
        <f t="shared" ref="AJ23:AJ29" si="13">AG23+AH23+AI23</f>
        <v>10</v>
      </c>
      <c r="AK23" s="9">
        <f>IF(ISNUMBER(G23),G23,0)+IF(ISNUMBER(K23),K23,0)+IF(ISNUMBER(O23),O23,0)+IF(ISNUMBER(S23),S23,0)+IF(ISNUMBER(AA23),AA23,0)+IF(ISNUMBER(W23),W23,0)</f>
        <v>50</v>
      </c>
      <c r="AL23" s="9">
        <f>IF(ISNUMBER(I23),I23,0)+IF(ISNUMBER(M23),M23,0)+IF(ISNUMBER(Q23),Q23,0)+IF(ISNUMBER(U23),U23,0)+IF(ISNUMBER(AC23),AC23,0)+IF(ISNUMBER(Y23),Y23,0)</f>
        <v>15</v>
      </c>
      <c r="AM23" s="9">
        <f t="shared" ref="AM23:AM29" si="14">AK23-AL23</f>
        <v>35</v>
      </c>
      <c r="AN23" s="21">
        <v>1</v>
      </c>
      <c r="AO23" s="4"/>
      <c r="AP23" s="4"/>
      <c r="AQ23" s="4"/>
      <c r="AR23" s="4"/>
      <c r="AS23" s="2"/>
      <c r="AT23" s="2"/>
      <c r="AU23" s="2"/>
    </row>
    <row r="24" spans="1:47" ht="21.95" customHeight="1">
      <c r="A24" s="16" t="s">
        <v>50</v>
      </c>
      <c r="B24" s="15" t="s">
        <v>46</v>
      </c>
      <c r="C24" s="10">
        <v>0</v>
      </c>
      <c r="D24" s="10" t="s">
        <v>30</v>
      </c>
      <c r="E24" s="11">
        <v>19</v>
      </c>
      <c r="F24" s="23"/>
      <c r="G24" s="24"/>
      <c r="H24" s="24"/>
      <c r="I24" s="25"/>
      <c r="J24" s="15" t="s">
        <v>46</v>
      </c>
      <c r="K24" s="10">
        <f>IF(I25="","",I25)</f>
        <v>0</v>
      </c>
      <c r="L24" s="10" t="s">
        <v>30</v>
      </c>
      <c r="M24" s="11">
        <f>IF(G25="","",G25)</f>
        <v>19</v>
      </c>
      <c r="N24" s="15" t="s">
        <v>46</v>
      </c>
      <c r="O24" s="10">
        <f>IF(I26="","",I26)</f>
        <v>3</v>
      </c>
      <c r="P24" s="10" t="s">
        <v>30</v>
      </c>
      <c r="Q24" s="11">
        <f>IF(G26="","",G26)</f>
        <v>6</v>
      </c>
      <c r="R24" s="15"/>
      <c r="S24" s="10" t="str">
        <f>IF(I27="","",I27)</f>
        <v/>
      </c>
      <c r="T24" s="10" t="s">
        <v>30</v>
      </c>
      <c r="U24" s="11" t="str">
        <f>IF(G27="","",G27)</f>
        <v/>
      </c>
      <c r="V24" s="15" t="s">
        <v>46</v>
      </c>
      <c r="W24" s="10">
        <f>IF(I28="","",I28)</f>
        <v>3</v>
      </c>
      <c r="X24" s="10" t="s">
        <v>30</v>
      </c>
      <c r="Y24" s="11">
        <f>IF(G28="","",G28)</f>
        <v>12</v>
      </c>
      <c r="Z24" s="15"/>
      <c r="AA24" s="10" t="str">
        <f>IF(I29="","",I29)</f>
        <v/>
      </c>
      <c r="AB24" s="10" t="s">
        <v>30</v>
      </c>
      <c r="AC24" s="11" t="str">
        <f>IF(G29="","",G29)</f>
        <v/>
      </c>
      <c r="AD24" s="8">
        <f>IF(C24&gt;E24,1,0)+IF(W24&gt;Y24,1,0)+IF(K24&gt;M24,1,0)+IF(O24&gt;Q24,1,0)+IF(S24&gt;U24,1,0)+IF(AA24&gt;AC24,1,0)</f>
        <v>0</v>
      </c>
      <c r="AE24" s="9">
        <f>IF(C24&lt;E24,1,0)+IF(W24&lt;Y24,1,0)+IF(K24&lt;M24,1,0)+IF(O24&lt;Q24,1,0)+IF(S24&lt;U24,1,0)+IF(AA24&lt;AC24,1,0)</f>
        <v>4</v>
      </c>
      <c r="AF24" s="9">
        <f>IF(AND(ISNUMBER(W24),W24=Y24),1,0)+IF(AND(ISNUMBER(C24),C24=E24),1,0)+IF(AND(ISNUMBER(K24),K24=M24),1,)+IF(AND(ISNUMBER(O24),O24=Q24),1,0)+IF(AND(ISNUMBER(S24),S24=U24),1,0)+IF(AND(ISNUMBER(AA24),AA24=AC24),1,0)</f>
        <v>0</v>
      </c>
      <c r="AG24" s="9">
        <f t="shared" si="10"/>
        <v>0</v>
      </c>
      <c r="AH24" s="9">
        <f t="shared" si="11"/>
        <v>0</v>
      </c>
      <c r="AI24" s="9">
        <f t="shared" si="12"/>
        <v>0</v>
      </c>
      <c r="AJ24" s="9">
        <f t="shared" si="13"/>
        <v>0</v>
      </c>
      <c r="AK24" s="9">
        <f>IF(ISNUMBER(W24),W24,0)+IF(ISNUMBER(K24),K24,0)+IF(ISNUMBER(O24),O24,0)+IF(ISNUMBER(S24),S24,0)+IF(ISNUMBER(AA24),AA24,0)+IF(ISNUMBER(C24),C24,0)</f>
        <v>6</v>
      </c>
      <c r="AL24" s="9">
        <f>IF(ISNUMBER(E24),E24,0)+IF(ISNUMBER(M24),M24,0)+IF(ISNUMBER(Q24),Q24,0)+IF(ISNUMBER(U24),U24,0)+IF(ISNUMBER(AC24),AC24,0)+IF(ISNUMBER(Y24),Y24,0)</f>
        <v>56</v>
      </c>
      <c r="AM24" s="9">
        <f t="shared" si="14"/>
        <v>-50</v>
      </c>
      <c r="AN24" s="21"/>
      <c r="AO24" s="4"/>
      <c r="AP24" s="4"/>
      <c r="AQ24" s="4"/>
      <c r="AR24" s="4"/>
      <c r="AS24" s="2"/>
      <c r="AT24" s="2"/>
      <c r="AU24" s="2"/>
    </row>
    <row r="25" spans="1:47" ht="21.95" customHeight="1">
      <c r="A25" s="22" t="s">
        <v>44</v>
      </c>
      <c r="B25" s="15" t="s">
        <v>47</v>
      </c>
      <c r="C25" s="10">
        <v>2</v>
      </c>
      <c r="D25" s="10" t="s">
        <v>30</v>
      </c>
      <c r="E25" s="11">
        <v>10</v>
      </c>
      <c r="F25" s="15" t="s">
        <v>45</v>
      </c>
      <c r="G25" s="10">
        <v>19</v>
      </c>
      <c r="H25" s="10" t="s">
        <v>30</v>
      </c>
      <c r="I25" s="11">
        <v>0</v>
      </c>
      <c r="J25" s="23"/>
      <c r="K25" s="24"/>
      <c r="L25" s="24"/>
      <c r="M25" s="25"/>
      <c r="N25" s="15" t="s">
        <v>48</v>
      </c>
      <c r="O25" s="10">
        <f>IF(M26="","",M26)</f>
        <v>14</v>
      </c>
      <c r="P25" s="10" t="s">
        <v>30</v>
      </c>
      <c r="Q25" s="11">
        <f>IF(K26="","",K26)</f>
        <v>2</v>
      </c>
      <c r="R25" s="15" t="s">
        <v>46</v>
      </c>
      <c r="S25" s="10">
        <f>IF(M27="","",M27)</f>
        <v>7</v>
      </c>
      <c r="T25" s="10" t="s">
        <v>30</v>
      </c>
      <c r="U25" s="11">
        <f>IF(K27="","",K27)</f>
        <v>11</v>
      </c>
      <c r="V25" s="15" t="s">
        <v>45</v>
      </c>
      <c r="W25" s="10">
        <f>IF(M28="","",M28)</f>
        <v>9</v>
      </c>
      <c r="X25" s="10" t="s">
        <v>30</v>
      </c>
      <c r="Y25" s="11">
        <f>IF(K28="","",K28)</f>
        <v>6</v>
      </c>
      <c r="Z25" s="15" t="s">
        <v>48</v>
      </c>
      <c r="AA25" s="10">
        <f>IF(M29="","",M29)</f>
        <v>7</v>
      </c>
      <c r="AB25" s="10" t="s">
        <v>30</v>
      </c>
      <c r="AC25" s="11">
        <f>IF(K29="","",K29)</f>
        <v>5</v>
      </c>
      <c r="AD25" s="8">
        <f>IF(C25&gt;E25,1,0)+IF(G25&gt;I25,1,0)+IF(W25&gt;Y25,1,0)+IF(O25&gt;Q25,1,0)+IF(S25&gt;U25,1,0)+IF(AA25&gt;AC25,1,0)</f>
        <v>4</v>
      </c>
      <c r="AE25" s="9">
        <f>IF(C25&lt;E25,1,0)+IF(G25&lt;I25,1,0)+IF(W25&lt;Y25,1,0)+IF(O25&lt;Q25,1,0)+IF(S25&lt;U25,1,0)+IF(AA25&lt;AC25,1,0)</f>
        <v>2</v>
      </c>
      <c r="AF25" s="9">
        <f>IF(AND(ISNUMBER(C25),C25=E25),1,0)+IF(AND(ISNUMBER(G25),G25=I25),1,0)+IF(AND(ISNUMBER(W25),W25=Y25),1,)+IF(AND(ISNUMBER(O25),O25=Q25),1,0)+IF(AND(ISNUMBER(S25),S25=U25),1,0)+IF(AND(ISNUMBER(AA25),AA25=AC25),1,0)</f>
        <v>0</v>
      </c>
      <c r="AG25" s="9">
        <f t="shared" si="10"/>
        <v>8</v>
      </c>
      <c r="AH25" s="9">
        <f t="shared" si="11"/>
        <v>0</v>
      </c>
      <c r="AI25" s="9">
        <f t="shared" si="12"/>
        <v>0</v>
      </c>
      <c r="AJ25" s="9">
        <f t="shared" si="13"/>
        <v>8</v>
      </c>
      <c r="AK25" s="9">
        <f>IF(ISNUMBER(G25),G25,0)++IF(ISNUMBER(O25),O25,0)+IF(ISNUMBER(W25),W25,0)+IF(ISNUMBER(S25),S25,0)+IF(ISNUMBER(AA25),AA25,0)+IF(ISNUMBER(C25),C25,0)</f>
        <v>58</v>
      </c>
      <c r="AL25" s="9">
        <f>IF(ISNUMBER(I25),I25,0)+IF(ISNUMBER(Y25),Y25,0)+IF(ISNUMBER(Q25),Q25,0)+IF(ISNUMBER(U25),U25,0)+IF(ISNUMBER(AC25),AC25,0)+IF(ISNUMBER(E25),E25,0)</f>
        <v>34</v>
      </c>
      <c r="AM25" s="9">
        <f t="shared" si="14"/>
        <v>24</v>
      </c>
      <c r="AN25" s="21"/>
      <c r="AO25" s="4"/>
      <c r="AP25" s="4"/>
      <c r="AQ25" s="4"/>
      <c r="AR25" s="4"/>
      <c r="AS25" s="2"/>
      <c r="AT25" s="2"/>
      <c r="AU25" s="2"/>
    </row>
    <row r="26" spans="1:47" ht="21.95" customHeight="1">
      <c r="A26" s="16" t="s">
        <v>39</v>
      </c>
      <c r="B26" s="15" t="s">
        <v>47</v>
      </c>
      <c r="C26" s="10">
        <v>1</v>
      </c>
      <c r="D26" s="10" t="s">
        <v>30</v>
      </c>
      <c r="E26" s="11">
        <v>12</v>
      </c>
      <c r="F26" s="15" t="s">
        <v>45</v>
      </c>
      <c r="G26" s="10">
        <v>6</v>
      </c>
      <c r="H26" s="10" t="s">
        <v>30</v>
      </c>
      <c r="I26" s="11">
        <v>3</v>
      </c>
      <c r="J26" s="15" t="s">
        <v>47</v>
      </c>
      <c r="K26" s="10">
        <v>2</v>
      </c>
      <c r="L26" s="10" t="s">
        <v>30</v>
      </c>
      <c r="M26" s="11">
        <v>14</v>
      </c>
      <c r="N26" s="23"/>
      <c r="O26" s="24"/>
      <c r="P26" s="24"/>
      <c r="Q26" s="25"/>
      <c r="R26" s="15"/>
      <c r="S26" s="10" t="str">
        <f>IF(Q27="","",Q27)</f>
        <v/>
      </c>
      <c r="T26" s="10" t="s">
        <v>30</v>
      </c>
      <c r="U26" s="11" t="str">
        <f>IF(O27="","",O27)</f>
        <v/>
      </c>
      <c r="V26" s="15" t="s">
        <v>47</v>
      </c>
      <c r="W26" s="10">
        <f>IF(Q28="","",Q28)</f>
        <v>3</v>
      </c>
      <c r="X26" s="10" t="s">
        <v>30</v>
      </c>
      <c r="Y26" s="11">
        <f>IF(O28="","",O28)</f>
        <v>6</v>
      </c>
      <c r="Z26" s="15" t="s">
        <v>47</v>
      </c>
      <c r="AA26" s="10">
        <f>IF(Q29="","",Q29)</f>
        <v>3</v>
      </c>
      <c r="AB26" s="10" t="s">
        <v>30</v>
      </c>
      <c r="AC26" s="11">
        <f>IF(O29="","",O29)</f>
        <v>12</v>
      </c>
      <c r="AD26" s="8">
        <f>IF(C26&gt;E26,1,0)+IF(G26&gt;I26,1,0)+IF(K26&gt;M26,1,0)+IF(W26&gt;Y26,1,0)+IF(S26&gt;U26,1,0)+IF(AA26&gt;AC26,1,0)</f>
        <v>1</v>
      </c>
      <c r="AE26" s="9">
        <f>IF(C26&lt;E26,1,0)+IF(G26&lt;I26,1,0)+IF(K26&lt;M26,1,0)+IF(W26&lt;Y26,1,0)+IF(S26&lt;U26,1,0)+IF(AA26&lt;AC26,1,0)</f>
        <v>4</v>
      </c>
      <c r="AF26" s="9">
        <f>IF(AND(ISNUMBER(C26),C26=E26),1,0)+IF(AND(ISNUMBER(G26),G26=I26),1,0)+IF(AND(ISNUMBER(K26),K26=M26),1,)+IF(AND(ISNUMBER(W26),W26=Y26),1,0)+IF(AND(ISNUMBER(S26),S26=U26),1,0)+IF(AND(ISNUMBER(AA26),AA26=AC26),1,0)</f>
        <v>0</v>
      </c>
      <c r="AG26" s="9">
        <f t="shared" si="10"/>
        <v>2</v>
      </c>
      <c r="AH26" s="9">
        <f t="shared" si="11"/>
        <v>0</v>
      </c>
      <c r="AI26" s="9">
        <f t="shared" si="12"/>
        <v>0</v>
      </c>
      <c r="AJ26" s="9">
        <f t="shared" si="13"/>
        <v>2</v>
      </c>
      <c r="AK26" s="9">
        <f>IF(ISNUMBER(G26),G26,0)+IF(ISNUMBER(K26),K26,0)+IF(ISNUMBER(W26),W26,0)+IF(ISNUMBER(S26),S26,0)+IF(ISNUMBER(AA26),AA26,0)+IF(ISNUMBER(C26),C26,0)</f>
        <v>15</v>
      </c>
      <c r="AL26" s="9">
        <f>IF(ISNUMBER(I26),I26,0)+IF(ISNUMBER(M26),M26,0)+IF(ISNUMBER(Y26),Y26,0)+IF(ISNUMBER(U26),U26,0)+IF(ISNUMBER(AC26),AC26,0)+IF(ISNUMBER(E26),E26,0)</f>
        <v>47</v>
      </c>
      <c r="AM26" s="9">
        <f t="shared" si="14"/>
        <v>-32</v>
      </c>
      <c r="AN26" s="21"/>
      <c r="AO26" s="4"/>
      <c r="AP26" s="4"/>
      <c r="AQ26" s="4"/>
      <c r="AR26" s="4"/>
      <c r="AS26" s="2"/>
      <c r="AT26" s="2"/>
      <c r="AU26" s="2"/>
    </row>
    <row r="27" spans="1:47" ht="21.95" customHeight="1">
      <c r="A27" s="16" t="s">
        <v>40</v>
      </c>
      <c r="B27" s="15" t="s">
        <v>46</v>
      </c>
      <c r="C27" s="10">
        <v>0</v>
      </c>
      <c r="D27" s="10" t="s">
        <v>30</v>
      </c>
      <c r="E27" s="11">
        <v>2</v>
      </c>
      <c r="F27" s="15"/>
      <c r="G27" s="10"/>
      <c r="H27" s="10" t="s">
        <v>30</v>
      </c>
      <c r="I27" s="11"/>
      <c r="J27" s="15" t="s">
        <v>45</v>
      </c>
      <c r="K27" s="10">
        <v>11</v>
      </c>
      <c r="L27" s="10" t="s">
        <v>30</v>
      </c>
      <c r="M27" s="11">
        <v>7</v>
      </c>
      <c r="N27" s="15"/>
      <c r="O27" s="10"/>
      <c r="P27" s="10" t="s">
        <v>30</v>
      </c>
      <c r="Q27" s="11"/>
      <c r="R27" s="23"/>
      <c r="S27" s="24"/>
      <c r="T27" s="24"/>
      <c r="U27" s="25"/>
      <c r="V27" s="6"/>
      <c r="W27" s="10">
        <f>IF(U28="","",U28)</f>
        <v>8</v>
      </c>
      <c r="X27" s="10" t="s">
        <v>30</v>
      </c>
      <c r="Y27" s="11">
        <f>IF(S28="","",S28)</f>
        <v>7</v>
      </c>
      <c r="Z27" s="15" t="s">
        <v>47</v>
      </c>
      <c r="AA27" s="10">
        <f>IF(U29="","",U29)</f>
        <v>8</v>
      </c>
      <c r="AB27" s="10" t="s">
        <v>30</v>
      </c>
      <c r="AC27" s="11">
        <f>IF(S29="","",S29)</f>
        <v>11</v>
      </c>
      <c r="AD27" s="8">
        <f>IF(C27&gt;E27,1,0)+IF(G27&gt;I27,1,0)+IF(K27&gt;M27,1,0)+IF(O27&gt;Q27,1,0)+IF(W27&gt;Y27,1,0)+IF(AA27&gt;AC27,1,0)</f>
        <v>2</v>
      </c>
      <c r="AE27" s="9">
        <f>IF(C27&lt;E27,1,0)+IF(G27&lt;I27,1,0)+IF(K27&lt;M27,1,0)+IF(O27&lt;Q27,1,0)+IF(W27&lt;Y27,1,0)+IF(AA27&lt;AC27,1,0)</f>
        <v>2</v>
      </c>
      <c r="AF27" s="9">
        <f>IF(AND(ISNUMBER(C27),C27=E27),1,0)+IF(AND(ISNUMBER(G27),G27=I27),1,0)+IF(AND(ISNUMBER(K27),K27=M27),1,)+IF(AND(ISNUMBER(O27),O27=Q27),1,0)+IF(AND(ISNUMBER(W27),W27=Y27),1,0)+IF(AND(ISNUMBER(AA27),AA27=AC27),1,0)</f>
        <v>0</v>
      </c>
      <c r="AG27" s="9">
        <f t="shared" si="10"/>
        <v>4</v>
      </c>
      <c r="AH27" s="9">
        <f t="shared" si="11"/>
        <v>0</v>
      </c>
      <c r="AI27" s="9">
        <f t="shared" si="12"/>
        <v>0</v>
      </c>
      <c r="AJ27" s="9">
        <f t="shared" si="13"/>
        <v>4</v>
      </c>
      <c r="AK27" s="9">
        <f>IF(ISNUMBER(G27),G27,0)+IF(ISNUMBER(K27),K27,0)+IF(ISNUMBER(O27),O27,0)+IF(ISNUMBER(W27),W27,0)+IF(ISNUMBER(AA27),AA27,0)+IF(ISNUMBER(C27),C27,0)</f>
        <v>27</v>
      </c>
      <c r="AL27" s="9">
        <f>IF(ISNUMBER(I27),I27,0)+IF(ISNUMBER(M27),M27,0)+IF(ISNUMBER(Q27),Q27,0)+IF(ISNUMBER(Y27),Y27,0)+IF(ISNUMBER(AC27),AC27,0)+IF(ISNUMBER(E27),E27,0)</f>
        <v>27</v>
      </c>
      <c r="AM27" s="9">
        <f t="shared" si="14"/>
        <v>0</v>
      </c>
      <c r="AN27" s="21"/>
      <c r="AO27" s="4"/>
      <c r="AP27" s="4"/>
      <c r="AQ27" s="4"/>
      <c r="AR27" s="4"/>
      <c r="AS27" s="2"/>
      <c r="AT27" s="2"/>
      <c r="AU27" s="2"/>
    </row>
    <row r="28" spans="1:47" ht="21.95" customHeight="1">
      <c r="A28" s="16" t="s">
        <v>41</v>
      </c>
      <c r="B28" s="15" t="s">
        <v>47</v>
      </c>
      <c r="C28" s="10">
        <v>1</v>
      </c>
      <c r="D28" s="10" t="s">
        <v>30</v>
      </c>
      <c r="E28" s="11">
        <v>3</v>
      </c>
      <c r="F28" s="15" t="s">
        <v>45</v>
      </c>
      <c r="G28" s="10">
        <v>12</v>
      </c>
      <c r="H28" s="10" t="s">
        <v>30</v>
      </c>
      <c r="I28" s="11">
        <v>3</v>
      </c>
      <c r="J28" s="15" t="s">
        <v>46</v>
      </c>
      <c r="K28" s="10">
        <v>6</v>
      </c>
      <c r="L28" s="10" t="s">
        <v>30</v>
      </c>
      <c r="M28" s="11">
        <v>9</v>
      </c>
      <c r="N28" s="15" t="s">
        <v>45</v>
      </c>
      <c r="O28" s="10">
        <v>6</v>
      </c>
      <c r="P28" s="10" t="s">
        <v>30</v>
      </c>
      <c r="Q28" s="11">
        <v>3</v>
      </c>
      <c r="R28" s="15" t="s">
        <v>46</v>
      </c>
      <c r="S28" s="10">
        <v>7</v>
      </c>
      <c r="T28" s="10" t="s">
        <v>30</v>
      </c>
      <c r="U28" s="11">
        <v>8</v>
      </c>
      <c r="V28" s="23"/>
      <c r="W28" s="24"/>
      <c r="X28" s="24"/>
      <c r="Y28" s="25"/>
      <c r="Z28" s="15" t="s">
        <v>45</v>
      </c>
      <c r="AA28" s="10">
        <f>IF(Y29="","",Y29)</f>
        <v>9</v>
      </c>
      <c r="AB28" s="10" t="s">
        <v>30</v>
      </c>
      <c r="AC28" s="11">
        <f>IF(W29="","",W29)</f>
        <v>8</v>
      </c>
      <c r="AD28" s="8">
        <f>IF(C28&gt;E28,1,0)+IF(G28&gt;I28,1,0)+IF(K28&gt;M28,1,0)+IF(O28&gt;Q28,1,0)+IF(S28&gt;U28,1,0)+IF(AA28&gt;AC28,1,0)</f>
        <v>3</v>
      </c>
      <c r="AE28" s="9">
        <f>IF(C28&lt;E28,1,0)+IF(G28&lt;I28,1,0)+IF(K28&lt;M28,1,0)+IF(O28&lt;Q28,1,0)+IF(S28&lt;U28,1,0)+IF(AA28&lt;AC28,1,0)</f>
        <v>3</v>
      </c>
      <c r="AF28" s="9">
        <f>IF(AND(ISNUMBER(C28),C28=E28),1,0)+IF(AND(ISNUMBER(G28),G28=I28),1,0)+IF(AND(ISNUMBER(K28),K28=M28),1,)+IF(AND(ISNUMBER(O28),O28=Q28),1,0)+IF(AND(ISNUMBER(S28),S28=U28),1,0)+IF(AND(ISNUMBER(AA28),AA28=AC28),1,0)</f>
        <v>0</v>
      </c>
      <c r="AG28" s="9">
        <f t="shared" si="10"/>
        <v>6</v>
      </c>
      <c r="AH28" s="9">
        <f t="shared" si="11"/>
        <v>0</v>
      </c>
      <c r="AI28" s="9">
        <f t="shared" si="12"/>
        <v>0</v>
      </c>
      <c r="AJ28" s="9">
        <f t="shared" si="13"/>
        <v>6</v>
      </c>
      <c r="AK28" s="9">
        <f>IF(ISNUMBER(G28),G28,0)+IF(ISNUMBER(K28),K28,0)+IF(ISNUMBER(O28),O28,0)+IF(ISNUMBER(S28),S28,0)+IF(ISNUMBER(AA28),AA28,0)+IF(ISNUMBER(C28),C28,0)</f>
        <v>41</v>
      </c>
      <c r="AL28" s="9">
        <f>IF(ISNUMBER(I28),I28,0)+IF(ISNUMBER(M28),M28,0)+IF(ISNUMBER(Q28),Q28,0)+IF(ISNUMBER(U28),U28,0)+IF(ISNUMBER(AC28),AC28,0)+IF(ISNUMBER(E28),E28,0)</f>
        <v>34</v>
      </c>
      <c r="AM28" s="9">
        <f t="shared" si="14"/>
        <v>7</v>
      </c>
      <c r="AN28" s="21"/>
      <c r="AO28" s="4"/>
      <c r="AP28" s="4"/>
      <c r="AQ28" s="4"/>
      <c r="AR28" s="4"/>
      <c r="AS28" s="2"/>
      <c r="AT28" s="2"/>
      <c r="AU28" s="2"/>
    </row>
    <row r="29" spans="1:47" ht="21.95" customHeight="1">
      <c r="A29" s="18" t="s">
        <v>42</v>
      </c>
      <c r="B29" s="15" t="s">
        <v>45</v>
      </c>
      <c r="C29" s="10">
        <v>11</v>
      </c>
      <c r="D29" s="10" t="s">
        <v>30</v>
      </c>
      <c r="E29" s="11">
        <v>4</v>
      </c>
      <c r="F29" s="15"/>
      <c r="G29" s="10"/>
      <c r="H29" s="10" t="s">
        <v>30</v>
      </c>
      <c r="I29" s="11"/>
      <c r="J29" s="15" t="s">
        <v>47</v>
      </c>
      <c r="K29" s="10">
        <v>5</v>
      </c>
      <c r="L29" s="10" t="s">
        <v>30</v>
      </c>
      <c r="M29" s="11">
        <v>7</v>
      </c>
      <c r="N29" s="15" t="s">
        <v>48</v>
      </c>
      <c r="O29" s="10">
        <v>12</v>
      </c>
      <c r="P29" s="10" t="s">
        <v>30</v>
      </c>
      <c r="Q29" s="11">
        <v>3</v>
      </c>
      <c r="R29" s="15" t="s">
        <v>48</v>
      </c>
      <c r="S29" s="10">
        <v>11</v>
      </c>
      <c r="T29" s="10" t="s">
        <v>30</v>
      </c>
      <c r="U29" s="11">
        <v>8</v>
      </c>
      <c r="V29" s="15" t="s">
        <v>47</v>
      </c>
      <c r="W29" s="10">
        <v>8</v>
      </c>
      <c r="X29" s="10" t="s">
        <v>30</v>
      </c>
      <c r="Y29" s="10">
        <v>9</v>
      </c>
      <c r="Z29" s="23"/>
      <c r="AA29" s="24"/>
      <c r="AB29" s="24"/>
      <c r="AC29" s="25"/>
      <c r="AD29" s="8">
        <f>IF(C29&gt;E29,1,0)+IF(G29&gt;I29,1,0)+IF(K29&gt;M29,1,0)+IF(O29&gt;Q29,1,0)+IF(S29&gt;U29,1,0)+IF(W29&gt;Y29,1,0)</f>
        <v>3</v>
      </c>
      <c r="AE29" s="9">
        <f>IF(C29&lt;E29,1,0)+IF(G29&lt;I29,1,0)+IF(K29&lt;M29,1,0)+IF(O29&lt;Q29,1,0)+IF(S29&lt;U29,1,0)+IF(W29&lt;Y29,1,0)</f>
        <v>2</v>
      </c>
      <c r="AF29" s="9">
        <f>IF(AND(ISNUMBER(C29),C29=E29),1,0)+IF(AND(ISNUMBER(G29),G29=I29),1,0)+IF(AND(ISNUMBER(K29),K29=M29),1,)+IF(AND(ISNUMBER(O29),O29=Q29),1,0)+IF(AND(ISNUMBER(S29),S29=U29),1,0)+IF(AND(ISNUMBER(W29),W29=Y29),1,0)</f>
        <v>0</v>
      </c>
      <c r="AG29" s="9">
        <f t="shared" si="10"/>
        <v>6</v>
      </c>
      <c r="AH29" s="9">
        <f t="shared" si="11"/>
        <v>0</v>
      </c>
      <c r="AI29" s="9">
        <f t="shared" si="12"/>
        <v>0</v>
      </c>
      <c r="AJ29" s="9">
        <f t="shared" si="13"/>
        <v>6</v>
      </c>
      <c r="AK29" s="9">
        <f>IF(ISNUMBER(G29),G29,0)+IF(ISNUMBER(K29),K29,0)+IF(ISNUMBER(O29),O29,0)+IF(ISNUMBER(S29),S29,0)+IF(ISNUMBER(W29),W29,0)+IF(ISNUMBER(C29),C29,0)</f>
        <v>47</v>
      </c>
      <c r="AL29" s="9">
        <f>IF(ISNUMBER(I29),I29,0)+IF(ISNUMBER(M29),M29,0)+IF(ISNUMBER(Q29),Q29,0)+IF(ISNUMBER(U29),U29,0)+IF(ISNUMBER(Y29),Y29,0)+IF(ISNUMBER(E29),E29,0)</f>
        <v>31</v>
      </c>
      <c r="AM29" s="9">
        <f t="shared" si="14"/>
        <v>16</v>
      </c>
      <c r="AN29" s="21"/>
      <c r="AO29" s="4"/>
      <c r="AP29" s="4"/>
      <c r="AQ29" s="4"/>
      <c r="AR29" s="4"/>
      <c r="AS29" s="2"/>
      <c r="AT29" s="2"/>
      <c r="AU29" s="2"/>
    </row>
  </sheetData>
  <mergeCells count="45">
    <mergeCell ref="Z29:AC29"/>
    <mergeCell ref="Z22:AC22"/>
    <mergeCell ref="B23:E23"/>
    <mergeCell ref="F24:I24"/>
    <mergeCell ref="J25:M25"/>
    <mergeCell ref="B22:E22"/>
    <mergeCell ref="F22:I22"/>
    <mergeCell ref="J22:M22"/>
    <mergeCell ref="V28:Y28"/>
    <mergeCell ref="N22:Q22"/>
    <mergeCell ref="R22:U22"/>
    <mergeCell ref="V22:Y22"/>
    <mergeCell ref="N26:Q26"/>
    <mergeCell ref="R27:U27"/>
    <mergeCell ref="Z20:AC20"/>
    <mergeCell ref="F5:I5"/>
    <mergeCell ref="J6:M6"/>
    <mergeCell ref="N7:Q7"/>
    <mergeCell ref="R8:U8"/>
    <mergeCell ref="Z13:AC13"/>
    <mergeCell ref="V13:Y13"/>
    <mergeCell ref="V19:Y19"/>
    <mergeCell ref="N17:Q17"/>
    <mergeCell ref="R18:U18"/>
    <mergeCell ref="Z3:AC3"/>
    <mergeCell ref="A1:AR1"/>
    <mergeCell ref="B13:E13"/>
    <mergeCell ref="F13:I13"/>
    <mergeCell ref="J13:M13"/>
    <mergeCell ref="N13:Q13"/>
    <mergeCell ref="R13:U13"/>
    <mergeCell ref="B4:E4"/>
    <mergeCell ref="V3:Y3"/>
    <mergeCell ref="B3:E3"/>
    <mergeCell ref="F3:I3"/>
    <mergeCell ref="J3:M3"/>
    <mergeCell ref="N3:Q3"/>
    <mergeCell ref="R3:U3"/>
    <mergeCell ref="AD3:AG3"/>
    <mergeCell ref="AD11:AG11"/>
    <mergeCell ref="B14:E14"/>
    <mergeCell ref="F15:I15"/>
    <mergeCell ref="J16:M16"/>
    <mergeCell ref="V9:Y9"/>
    <mergeCell ref="Z10:AC10"/>
  </mergeCells>
  <phoneticPr fontId="1"/>
  <conditionalFormatting sqref="K7 W10">
    <cfRule type="cellIs" dxfId="68" priority="155" stopIfTrue="1" operator="greaterThanOrEqual">
      <formula>M7</formula>
    </cfRule>
    <cfRule type="cellIs" dxfId="67" priority="156" stopIfTrue="1" operator="lessThanOrEqual">
      <formula>M7</formula>
    </cfRule>
  </conditionalFormatting>
  <conditionalFormatting sqref="Y10 M7">
    <cfRule type="cellIs" dxfId="66" priority="157" stopIfTrue="1" operator="lessThanOrEqual">
      <formula>K7</formula>
    </cfRule>
    <cfRule type="cellIs" dxfId="65" priority="158" stopIfTrue="1" operator="greaterThanOrEqual">
      <formula>K7</formula>
    </cfRule>
  </conditionalFormatting>
  <conditionalFormatting sqref="Y11 I6:I11 M9:M11 E5:E11 I4 M4:M5 Q4:Q6 AC4:AC9 Q8 AG4:AG10 Y4:Y8 U4:U7 U10:U11 AC11 Q10:Q11">
    <cfRule type="cellIs" dxfId="64" priority="159" stopIfTrue="1" operator="lessThan">
      <formula>C4</formula>
    </cfRule>
    <cfRule type="cellIs" dxfId="63" priority="160" stopIfTrue="1" operator="greaterThan">
      <formula>C4</formula>
    </cfRule>
    <cfRule type="cellIs" dxfId="62" priority="161" stopIfTrue="1" operator="equal">
      <formula>C4</formula>
    </cfRule>
  </conditionalFormatting>
  <conditionalFormatting sqref="W4:W8 C5:C11 G6:G11 K9:K11 O10:O11 W11 G4 K4:K5 S4:S7 O8 O4:O6 AA4:AA9 AE4:AE10">
    <cfRule type="cellIs" dxfId="61" priority="162" stopIfTrue="1" operator="greaterThan">
      <formula>E4</formula>
    </cfRule>
    <cfRule type="cellIs" dxfId="60" priority="163" stopIfTrue="1" operator="lessThan">
      <formula>E4</formula>
    </cfRule>
    <cfRule type="cellIs" dxfId="59" priority="164" stopIfTrue="1" operator="equal">
      <formula>E4</formula>
    </cfRule>
  </conditionalFormatting>
  <conditionalFormatting sqref="S11">
    <cfRule type="cellIs" dxfId="58" priority="81" stopIfTrue="1" operator="greaterThan">
      <formula>U11</formula>
    </cfRule>
    <cfRule type="cellIs" dxfId="57" priority="82" stopIfTrue="1" operator="lessThan">
      <formula>U11</formula>
    </cfRule>
    <cfRule type="cellIs" dxfId="56" priority="83" stopIfTrue="1" operator="equal">
      <formula>U11</formula>
    </cfRule>
  </conditionalFormatting>
  <conditionalFormatting sqref="AA11">
    <cfRule type="cellIs" dxfId="55" priority="78" stopIfTrue="1" operator="greaterThan">
      <formula>AC11</formula>
    </cfRule>
    <cfRule type="cellIs" dxfId="54" priority="79" stopIfTrue="1" operator="lessThan">
      <formula>AC11</formula>
    </cfRule>
    <cfRule type="cellIs" dxfId="53" priority="80" stopIfTrue="1" operator="equal">
      <formula>AC11</formula>
    </cfRule>
  </conditionalFormatting>
  <conditionalFormatting sqref="S10">
    <cfRule type="cellIs" dxfId="52" priority="72" stopIfTrue="1" operator="greaterThan">
      <formula>U10</formula>
    </cfRule>
    <cfRule type="cellIs" dxfId="51" priority="73" stopIfTrue="1" operator="lessThan">
      <formula>U10</formula>
    </cfRule>
    <cfRule type="cellIs" dxfId="50" priority="74" stopIfTrue="1" operator="equal">
      <formula>U10</formula>
    </cfRule>
  </conditionalFormatting>
  <conditionalFormatting sqref="S9">
    <cfRule type="cellIs" dxfId="49" priority="66" stopIfTrue="1" operator="greaterThan">
      <formula>U9</formula>
    </cfRule>
    <cfRule type="cellIs" dxfId="48" priority="67" stopIfTrue="1" operator="lessThan">
      <formula>U9</formula>
    </cfRule>
    <cfRule type="cellIs" dxfId="47" priority="68" stopIfTrue="1" operator="equal">
      <formula>U9</formula>
    </cfRule>
  </conditionalFormatting>
  <conditionalFormatting sqref="K17 O18">
    <cfRule type="cellIs" dxfId="46" priority="38" stopIfTrue="1" operator="greaterThanOrEqual">
      <formula>M17</formula>
    </cfRule>
    <cfRule type="cellIs" dxfId="45" priority="39" stopIfTrue="1" operator="lessThanOrEqual">
      <formula>M17</formula>
    </cfRule>
  </conditionalFormatting>
  <conditionalFormatting sqref="M17 Q18">
    <cfRule type="cellIs" dxfId="44" priority="40" stopIfTrue="1" operator="lessThanOrEqual">
      <formula>K17</formula>
    </cfRule>
    <cfRule type="cellIs" dxfId="43" priority="41" stopIfTrue="1" operator="greaterThanOrEqual">
      <formula>K17</formula>
    </cfRule>
  </conditionalFormatting>
  <conditionalFormatting sqref="Y14:Y18 Q14:Q16 I14 M14:M15 I16:I20 M18:M20 Q19:Q20 U14:U17 U20 E15:E20 AC14:AC19 Y20">
    <cfRule type="cellIs" dxfId="42" priority="42" stopIfTrue="1" operator="lessThan">
      <formula>C14</formula>
    </cfRule>
    <cfRule type="cellIs" dxfId="41" priority="43" stopIfTrue="1" operator="greaterThan">
      <formula>C14</formula>
    </cfRule>
    <cfRule type="cellIs" dxfId="40" priority="44" stopIfTrue="1" operator="equal">
      <formula>C14</formula>
    </cfRule>
  </conditionalFormatting>
  <conditionalFormatting sqref="AA14:AA19 O14:O16 G14 K14:K15 C15:C20 G16:G20 S14:S17 K18:K20 O19:O20 S20 W14:W18">
    <cfRule type="cellIs" dxfId="39" priority="45" stopIfTrue="1" operator="greaterThan">
      <formula>E14</formula>
    </cfRule>
    <cfRule type="cellIs" dxfId="38" priority="46" stopIfTrue="1" operator="lessThan">
      <formula>E14</formula>
    </cfRule>
    <cfRule type="cellIs" dxfId="37" priority="47" stopIfTrue="1" operator="equal">
      <formula>E14</formula>
    </cfRule>
  </conditionalFormatting>
  <conditionalFormatting sqref="S28 K26 O27">
    <cfRule type="cellIs" dxfId="36" priority="28" stopIfTrue="1" operator="greaterThanOrEqual">
      <formula>M26</formula>
    </cfRule>
    <cfRule type="cellIs" dxfId="35" priority="29" stopIfTrue="1" operator="lessThanOrEqual">
      <formula>M26</formula>
    </cfRule>
  </conditionalFormatting>
  <conditionalFormatting sqref="M26 U28 Q27">
    <cfRule type="cellIs" dxfId="34" priority="30" stopIfTrue="1" operator="lessThanOrEqual">
      <formula>K26</formula>
    </cfRule>
    <cfRule type="cellIs" dxfId="33" priority="31" stopIfTrue="1" operator="greaterThanOrEqual">
      <formula>K26</formula>
    </cfRule>
  </conditionalFormatting>
  <conditionalFormatting sqref="Y23:Y27 Q23:Q25 I23 M23:M24 I25:I29 M27:M29 Q28:Q29 U23:U26 U29 E24:E29 AC23:AC28 V27 X29:Y29">
    <cfRule type="cellIs" dxfId="32" priority="32" stopIfTrue="1" operator="lessThan">
      <formula>C23</formula>
    </cfRule>
    <cfRule type="cellIs" dxfId="31" priority="33" stopIfTrue="1" operator="greaterThan">
      <formula>C23</formula>
    </cfRule>
    <cfRule type="cellIs" dxfId="30" priority="34" stopIfTrue="1" operator="equal">
      <formula>C23</formula>
    </cfRule>
  </conditionalFormatting>
  <conditionalFormatting sqref="AA23:AA28 O23:O25 G23 K23:K24 C24:C29 G25:G29 S23:S26 K27:K29 O28:O29 S29 W23:W27">
    <cfRule type="cellIs" dxfId="29" priority="35" stopIfTrue="1" operator="greaterThan">
      <formula>E23</formula>
    </cfRule>
    <cfRule type="cellIs" dxfId="28" priority="36" stopIfTrue="1" operator="lessThan">
      <formula>E23</formula>
    </cfRule>
    <cfRule type="cellIs" dxfId="27" priority="37" stopIfTrue="1" operator="equal">
      <formula>E23</formula>
    </cfRule>
  </conditionalFormatting>
  <conditionalFormatting sqref="O9">
    <cfRule type="cellIs" dxfId="26" priority="25" stopIfTrue="1" operator="greaterThan">
      <formula>Q9</formula>
    </cfRule>
    <cfRule type="cellIs" dxfId="25" priority="26" stopIfTrue="1" operator="lessThan">
      <formula>Q9</formula>
    </cfRule>
    <cfRule type="cellIs" dxfId="24" priority="27" stopIfTrue="1" operator="equal">
      <formula>Q9</formula>
    </cfRule>
  </conditionalFormatting>
  <conditionalFormatting sqref="Q9">
    <cfRule type="cellIs" dxfId="23" priority="22" stopIfTrue="1" operator="lessThan">
      <formula>O9</formula>
    </cfRule>
    <cfRule type="cellIs" dxfId="22" priority="23" stopIfTrue="1" operator="greaterThan">
      <formula>O9</formula>
    </cfRule>
    <cfRule type="cellIs" dxfId="21" priority="24" stopIfTrue="1" operator="equal">
      <formula>O9</formula>
    </cfRule>
  </conditionalFormatting>
  <conditionalFormatting sqref="U9">
    <cfRule type="cellIs" dxfId="20" priority="19" stopIfTrue="1" operator="lessThan">
      <formula>S9</formula>
    </cfRule>
    <cfRule type="cellIs" dxfId="19" priority="20" stopIfTrue="1" operator="greaterThan">
      <formula>S9</formula>
    </cfRule>
    <cfRule type="cellIs" dxfId="18" priority="21" stopIfTrue="1" operator="equal">
      <formula>S9</formula>
    </cfRule>
  </conditionalFormatting>
  <conditionalFormatting sqref="W29">
    <cfRule type="cellIs" dxfId="17" priority="16" stopIfTrue="1" operator="greaterThan">
      <formula>Y29</formula>
    </cfRule>
    <cfRule type="cellIs" dxfId="16" priority="17" stopIfTrue="1" operator="lessThan">
      <formula>Y29</formula>
    </cfRule>
    <cfRule type="cellIs" dxfId="15" priority="18" stopIfTrue="1" operator="equal">
      <formula>Y29</formula>
    </cfRule>
  </conditionalFormatting>
  <conditionalFormatting sqref="K8">
    <cfRule type="cellIs" dxfId="14" priority="13" stopIfTrue="1" operator="greaterThan">
      <formula>M8</formula>
    </cfRule>
    <cfRule type="cellIs" dxfId="13" priority="14" stopIfTrue="1" operator="lessThan">
      <formula>M8</formula>
    </cfRule>
    <cfRule type="cellIs" dxfId="12" priority="15" stopIfTrue="1" operator="equal">
      <formula>M8</formula>
    </cfRule>
  </conditionalFormatting>
  <conditionalFormatting sqref="M8">
    <cfRule type="cellIs" dxfId="11" priority="10" stopIfTrue="1" operator="lessThan">
      <formula>K8</formula>
    </cfRule>
    <cfRule type="cellIs" dxfId="10" priority="11" stopIfTrue="1" operator="greaterThan">
      <formula>K8</formula>
    </cfRule>
    <cfRule type="cellIs" dxfId="9" priority="12" stopIfTrue="1" operator="equal">
      <formula>K8</formula>
    </cfRule>
  </conditionalFormatting>
  <conditionalFormatting sqref="W20">
    <cfRule type="cellIs" dxfId="8" priority="7" stopIfTrue="1" operator="greaterThan">
      <formula>Y20</formula>
    </cfRule>
    <cfRule type="cellIs" dxfId="7" priority="8" stopIfTrue="1" operator="lessThan">
      <formula>Y20</formula>
    </cfRule>
    <cfRule type="cellIs" dxfId="6" priority="9" stopIfTrue="1" operator="equal">
      <formula>Y20</formula>
    </cfRule>
  </conditionalFormatting>
  <conditionalFormatting sqref="S19">
    <cfRule type="cellIs" dxfId="5" priority="4" stopIfTrue="1" operator="greaterThan">
      <formula>U19</formula>
    </cfRule>
    <cfRule type="cellIs" dxfId="4" priority="5" stopIfTrue="1" operator="lessThan">
      <formula>U19</formula>
    </cfRule>
    <cfRule type="cellIs" dxfId="3" priority="6" stopIfTrue="1" operator="equal">
      <formula>U19</formula>
    </cfRule>
  </conditionalFormatting>
  <conditionalFormatting sqref="U19">
    <cfRule type="cellIs" dxfId="2" priority="1" stopIfTrue="1" operator="lessThan">
      <formula>S19</formula>
    </cfRule>
    <cfRule type="cellIs" dxfId="1" priority="2" stopIfTrue="1" operator="greaterThan">
      <formula>S19</formula>
    </cfRule>
    <cfRule type="cellIs" dxfId="0" priority="3" stopIfTrue="1" operator="equal">
      <formula>S19</formula>
    </cfRule>
  </conditionalFormatting>
  <pageMargins left="0" right="0" top="0" bottom="0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2013-06-16T11:50:17Z</cp:lastPrinted>
  <dcterms:created xsi:type="dcterms:W3CDTF">2010-03-22T08:41:35Z</dcterms:created>
  <dcterms:modified xsi:type="dcterms:W3CDTF">2014-01-05T12:22:01Z</dcterms:modified>
</cp:coreProperties>
</file>