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4955" windowHeight="116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M24" i="1" l="1"/>
  <c r="K24" i="1"/>
  <c r="M23" i="1"/>
  <c r="K23" i="1"/>
  <c r="Q25" i="1"/>
  <c r="O25" i="1"/>
  <c r="Q24" i="1"/>
  <c r="O24" i="1"/>
  <c r="Q23" i="1"/>
  <c r="O23" i="1"/>
  <c r="Q19" i="1"/>
  <c r="O19" i="1"/>
  <c r="Q18" i="1"/>
  <c r="O18" i="1"/>
  <c r="Q17" i="1"/>
  <c r="O17" i="1"/>
  <c r="M18" i="1"/>
  <c r="K18" i="1"/>
  <c r="M17" i="1"/>
  <c r="K17" i="1"/>
  <c r="Q6" i="1"/>
  <c r="O6" i="1"/>
  <c r="Q5" i="1"/>
  <c r="O5" i="1"/>
  <c r="O4" i="1"/>
  <c r="M5" i="1"/>
  <c r="K5" i="1"/>
  <c r="Z26" i="1" l="1"/>
  <c r="Y26" i="1"/>
  <c r="T26" i="1"/>
  <c r="W26" i="1" s="1"/>
  <c r="S26" i="1"/>
  <c r="V26" i="1" s="1"/>
  <c r="R26" i="1"/>
  <c r="U26" i="1" s="1"/>
  <c r="Z25" i="1"/>
  <c r="Y25" i="1"/>
  <c r="T25" i="1"/>
  <c r="W25" i="1" s="1"/>
  <c r="S25" i="1"/>
  <c r="V25" i="1" s="1"/>
  <c r="R25" i="1"/>
  <c r="U25" i="1" s="1"/>
  <c r="Z24" i="1"/>
  <c r="Y24" i="1"/>
  <c r="T24" i="1"/>
  <c r="W24" i="1" s="1"/>
  <c r="S24" i="1"/>
  <c r="V24" i="1" s="1"/>
  <c r="R24" i="1"/>
  <c r="U24" i="1" s="1"/>
  <c r="Z23" i="1"/>
  <c r="Y23" i="1"/>
  <c r="I23" i="1"/>
  <c r="G23" i="1"/>
  <c r="Z20" i="1"/>
  <c r="Y20" i="1"/>
  <c r="AA20" i="1" s="1"/>
  <c r="T20" i="1"/>
  <c r="W20" i="1" s="1"/>
  <c r="S20" i="1"/>
  <c r="V20" i="1" s="1"/>
  <c r="R20" i="1"/>
  <c r="U20" i="1" s="1"/>
  <c r="Z19" i="1"/>
  <c r="Y19" i="1"/>
  <c r="T19" i="1"/>
  <c r="W19" i="1" s="1"/>
  <c r="S19" i="1"/>
  <c r="V19" i="1" s="1"/>
  <c r="R19" i="1"/>
  <c r="U19" i="1" s="1"/>
  <c r="Z18" i="1"/>
  <c r="Y18" i="1"/>
  <c r="T18" i="1"/>
  <c r="W18" i="1" s="1"/>
  <c r="S18" i="1"/>
  <c r="V18" i="1" s="1"/>
  <c r="R18" i="1"/>
  <c r="U18" i="1" s="1"/>
  <c r="I17" i="1"/>
  <c r="Z17" i="1" s="1"/>
  <c r="G17" i="1"/>
  <c r="T17" i="1" s="1"/>
  <c r="W17" i="1" s="1"/>
  <c r="N22" i="1"/>
  <c r="J22" i="1"/>
  <c r="F22" i="1"/>
  <c r="B22" i="1"/>
  <c r="N16" i="1"/>
  <c r="J16" i="1"/>
  <c r="F16" i="1"/>
  <c r="B16" i="1"/>
  <c r="Z7" i="1"/>
  <c r="Y7" i="1"/>
  <c r="T7" i="1"/>
  <c r="W7" i="1" s="1"/>
  <c r="S7" i="1"/>
  <c r="V7" i="1" s="1"/>
  <c r="R7" i="1"/>
  <c r="U7" i="1" s="1"/>
  <c r="Y6" i="1"/>
  <c r="Q4" i="1"/>
  <c r="M4" i="1"/>
  <c r="K4" i="1"/>
  <c r="I4" i="1"/>
  <c r="G4" i="1"/>
  <c r="N3" i="1"/>
  <c r="J3" i="1"/>
  <c r="F3" i="1"/>
  <c r="B3" i="1"/>
  <c r="AA26" i="1" l="1"/>
  <c r="AA24" i="1"/>
  <c r="AA19" i="1"/>
  <c r="AA23" i="1"/>
  <c r="AA25" i="1"/>
  <c r="X19" i="1"/>
  <c r="Y17" i="1"/>
  <c r="AA17" i="1" s="1"/>
  <c r="T23" i="1"/>
  <c r="W23" i="1" s="1"/>
  <c r="X20" i="1"/>
  <c r="AA18" i="1"/>
  <c r="S23" i="1"/>
  <c r="V23" i="1" s="1"/>
  <c r="X25" i="1"/>
  <c r="X26" i="1"/>
  <c r="X24" i="1"/>
  <c r="R23" i="1"/>
  <c r="U23" i="1" s="1"/>
  <c r="X18" i="1"/>
  <c r="S17" i="1"/>
  <c r="V17" i="1" s="1"/>
  <c r="R17" i="1"/>
  <c r="U17" i="1" s="1"/>
  <c r="S6" i="1"/>
  <c r="V6" i="1" s="1"/>
  <c r="R6" i="1"/>
  <c r="U6" i="1" s="1"/>
  <c r="Z4" i="1"/>
  <c r="Z5" i="1"/>
  <c r="Y5" i="1"/>
  <c r="T6" i="1"/>
  <c r="W6" i="1" s="1"/>
  <c r="Z6" i="1"/>
  <c r="AA6" i="1" s="1"/>
  <c r="AA7" i="1"/>
  <c r="S4" i="1"/>
  <c r="V4" i="1" s="1"/>
  <c r="X7" i="1"/>
  <c r="T4" i="1"/>
  <c r="W4" i="1" s="1"/>
  <c r="R5" i="1"/>
  <c r="U5" i="1" s="1"/>
  <c r="Y4" i="1"/>
  <c r="S5" i="1"/>
  <c r="V5" i="1" s="1"/>
  <c r="R4" i="1"/>
  <c r="U4" i="1" s="1"/>
  <c r="T5" i="1"/>
  <c r="W5" i="1" s="1"/>
  <c r="Z2" i="1"/>
  <c r="AC14" i="1"/>
  <c r="AD14" i="1"/>
  <c r="V14" i="1"/>
  <c r="Y14" i="1" s="1"/>
  <c r="W14" i="1"/>
  <c r="Z14" i="1" s="1"/>
  <c r="X14" i="1"/>
  <c r="AA14" i="1" s="1"/>
  <c r="S13" i="1"/>
  <c r="AC13" i="1" s="1"/>
  <c r="U13" i="1"/>
  <c r="AD13" i="1" s="1"/>
  <c r="O12" i="1"/>
  <c r="S12" i="1"/>
  <c r="Q12" i="1"/>
  <c r="U12" i="1"/>
  <c r="K11" i="1"/>
  <c r="O11" i="1"/>
  <c r="S11" i="1"/>
  <c r="M11" i="1"/>
  <c r="Q11" i="1"/>
  <c r="U11" i="1"/>
  <c r="G10" i="1"/>
  <c r="K10" i="1"/>
  <c r="O10" i="1"/>
  <c r="S10" i="1"/>
  <c r="I10" i="1"/>
  <c r="M10" i="1"/>
  <c r="Q10" i="1"/>
  <c r="U10" i="1"/>
  <c r="R9" i="1"/>
  <c r="N9" i="1"/>
  <c r="J9" i="1"/>
  <c r="F9" i="1"/>
  <c r="B9" i="1"/>
  <c r="X23" i="1" l="1"/>
  <c r="X17" i="1"/>
  <c r="AA5" i="1"/>
  <c r="AA4" i="1"/>
  <c r="X6" i="1"/>
  <c r="X4" i="1"/>
  <c r="X5" i="1"/>
  <c r="AC12" i="1"/>
  <c r="AE14" i="1"/>
  <c r="AC10" i="1"/>
  <c r="W11" i="1"/>
  <c r="Z11" i="1" s="1"/>
  <c r="V12" i="1"/>
  <c r="Y12" i="1" s="1"/>
  <c r="AD11" i="1"/>
  <c r="V11" i="1"/>
  <c r="Y11" i="1" s="1"/>
  <c r="AE13" i="1"/>
  <c r="AC11" i="1"/>
  <c r="AD10" i="1"/>
  <c r="V10" i="1"/>
  <c r="Y10" i="1" s="1"/>
  <c r="AB14" i="1"/>
  <c r="W10" i="1"/>
  <c r="Z10" i="1" s="1"/>
  <c r="W12" i="1"/>
  <c r="Z12" i="1" s="1"/>
  <c r="X10" i="1"/>
  <c r="AA10" i="1" s="1"/>
  <c r="X11" i="1"/>
  <c r="AA11" i="1" s="1"/>
  <c r="X12" i="1"/>
  <c r="AA12" i="1" s="1"/>
  <c r="AD12" i="1"/>
  <c r="W13" i="1"/>
  <c r="Z13" i="1" s="1"/>
  <c r="X13" i="1"/>
  <c r="AA13" i="1" s="1"/>
  <c r="V13" i="1"/>
  <c r="Y13" i="1" s="1"/>
  <c r="AE12" i="1" l="1"/>
  <c r="AB13" i="1"/>
  <c r="AB10" i="1"/>
  <c r="AB12" i="1"/>
  <c r="AB11" i="1"/>
  <c r="AE10" i="1"/>
  <c r="AE11" i="1"/>
</calcChain>
</file>

<file path=xl/sharedStrings.xml><?xml version="1.0" encoding="utf-8"?>
<sst xmlns="http://schemas.openxmlformats.org/spreadsheetml/2006/main" count="145" uniqueCount="49">
  <si>
    <t>勝ち</t>
  </si>
  <si>
    <t>負け</t>
  </si>
  <si>
    <t>引分</t>
  </si>
  <si>
    <t>勝点</t>
    <rPh sb="0" eb="1">
      <t>カ</t>
    </rPh>
    <rPh sb="1" eb="2">
      <t>テン</t>
    </rPh>
    <phoneticPr fontId="2"/>
  </si>
  <si>
    <t>負点</t>
    <rPh sb="0" eb="1">
      <t>マ</t>
    </rPh>
    <rPh sb="1" eb="2">
      <t>テン</t>
    </rPh>
    <phoneticPr fontId="2"/>
  </si>
  <si>
    <t>引分点</t>
    <rPh sb="0" eb="2">
      <t>ヒキワケ</t>
    </rPh>
    <rPh sb="2" eb="3">
      <t>テン</t>
    </rPh>
    <phoneticPr fontId="2"/>
  </si>
  <si>
    <t>合計</t>
    <rPh sb="0" eb="2">
      <t>ゴウケイ</t>
    </rPh>
    <phoneticPr fontId="2"/>
  </si>
  <si>
    <t>得点</t>
  </si>
  <si>
    <t>失点</t>
  </si>
  <si>
    <t>点差</t>
  </si>
  <si>
    <t>2点</t>
    <rPh sb="1" eb="2">
      <t>テン</t>
    </rPh>
    <phoneticPr fontId="2"/>
  </si>
  <si>
    <t>0点</t>
    <rPh sb="1" eb="2">
      <t>テン</t>
    </rPh>
    <phoneticPr fontId="2"/>
  </si>
  <si>
    <t>1点</t>
    <rPh sb="1" eb="2">
      <t>テン</t>
    </rPh>
    <phoneticPr fontId="2"/>
  </si>
  <si>
    <t>-</t>
    <phoneticPr fontId="1"/>
  </si>
  <si>
    <t>順位</t>
    <rPh sb="0" eb="2">
      <t>ジュンイ</t>
    </rPh>
    <phoneticPr fontId="1"/>
  </si>
  <si>
    <t>清水ファイターズ</t>
    <rPh sb="0" eb="2">
      <t>シミズ</t>
    </rPh>
    <phoneticPr fontId="1"/>
  </si>
  <si>
    <t>リトルイーグルス</t>
    <phoneticPr fontId="1"/>
  </si>
  <si>
    <t>新富少年野球部</t>
    <rPh sb="0" eb="2">
      <t>シントミ</t>
    </rPh>
    <rPh sb="2" eb="4">
      <t>ショウネン</t>
    </rPh>
    <rPh sb="4" eb="6">
      <t>ヤキュウ</t>
    </rPh>
    <rPh sb="6" eb="7">
      <t>ブ</t>
    </rPh>
    <phoneticPr fontId="1"/>
  </si>
  <si>
    <t>光インパルス</t>
    <rPh sb="0" eb="1">
      <t>ヒカリ</t>
    </rPh>
    <phoneticPr fontId="1"/>
  </si>
  <si>
    <t>白井ライナーズ</t>
    <rPh sb="0" eb="2">
      <t>シロイ</t>
    </rPh>
    <phoneticPr fontId="1"/>
  </si>
  <si>
    <t>柏ドリームス</t>
    <rPh sb="0" eb="1">
      <t>カシワ</t>
    </rPh>
    <phoneticPr fontId="1"/>
  </si>
  <si>
    <t>増尾レッドスターズ</t>
    <rPh sb="0" eb="2">
      <t>マスオ</t>
    </rPh>
    <phoneticPr fontId="1"/>
  </si>
  <si>
    <t>光ヶ丘シャークス</t>
    <rPh sb="0" eb="3">
      <t>ヒカリガオカ</t>
    </rPh>
    <phoneticPr fontId="1"/>
  </si>
  <si>
    <t>東部フェニックス</t>
    <rPh sb="0" eb="2">
      <t>トウブ</t>
    </rPh>
    <phoneticPr fontId="1"/>
  </si>
  <si>
    <t>加賀シャトルズ</t>
    <rPh sb="0" eb="2">
      <t>カガ</t>
    </rPh>
    <phoneticPr fontId="1"/>
  </si>
  <si>
    <t>沼南フラワーズ</t>
    <rPh sb="0" eb="2">
      <t>ショウナン</t>
    </rPh>
    <phoneticPr fontId="1"/>
  </si>
  <si>
    <t>豊上ジュニアーズ</t>
    <rPh sb="0" eb="2">
      <t>トヨガミ</t>
    </rPh>
    <phoneticPr fontId="1"/>
  </si>
  <si>
    <t>南部少年野球クラブ</t>
    <rPh sb="0" eb="2">
      <t>ナンブ</t>
    </rPh>
    <rPh sb="2" eb="4">
      <t>ショウネン</t>
    </rPh>
    <rPh sb="4" eb="6">
      <t>ヤキュウ</t>
    </rPh>
    <phoneticPr fontId="1"/>
  </si>
  <si>
    <t>湖北フレンズ</t>
    <rPh sb="0" eb="2">
      <t>コホク</t>
    </rPh>
    <phoneticPr fontId="1"/>
  </si>
  <si>
    <t>柏リアノス</t>
    <rPh sb="0" eb="1">
      <t>カシワ</t>
    </rPh>
    <phoneticPr fontId="1"/>
  </si>
  <si>
    <t>松葉ニューセラミックス</t>
    <rPh sb="0" eb="2">
      <t>マツバ</t>
    </rPh>
    <phoneticPr fontId="1"/>
  </si>
  <si>
    <t>A-1</t>
    <phoneticPr fontId="1"/>
  </si>
  <si>
    <t>C-2</t>
    <phoneticPr fontId="1"/>
  </si>
  <si>
    <t>B-1</t>
    <phoneticPr fontId="1"/>
  </si>
  <si>
    <t>D-2</t>
    <phoneticPr fontId="1"/>
  </si>
  <si>
    <t>B-4</t>
    <phoneticPr fontId="1"/>
  </si>
  <si>
    <t>D-1</t>
    <phoneticPr fontId="1"/>
  </si>
  <si>
    <t>A-2</t>
    <phoneticPr fontId="1"/>
  </si>
  <si>
    <t>C-1</t>
    <phoneticPr fontId="1"/>
  </si>
  <si>
    <t>第12回沼南近隣少年野球大会(5年生)</t>
    <rPh sb="0" eb="1">
      <t>ダイ</t>
    </rPh>
    <rPh sb="3" eb="4">
      <t>カイ</t>
    </rPh>
    <rPh sb="4" eb="6">
      <t>ショウナン</t>
    </rPh>
    <rPh sb="6" eb="8">
      <t>キンリン</t>
    </rPh>
    <rPh sb="8" eb="10">
      <t>ショウネン</t>
    </rPh>
    <rPh sb="10" eb="12">
      <t>ヤキュウ</t>
    </rPh>
    <rPh sb="12" eb="14">
      <t>タイカイ</t>
    </rPh>
    <rPh sb="16" eb="18">
      <t>ネンセイ</t>
    </rPh>
    <phoneticPr fontId="1"/>
  </si>
  <si>
    <t>Ａブロック</t>
    <phoneticPr fontId="1"/>
  </si>
  <si>
    <t>Ｂブロック</t>
    <phoneticPr fontId="1"/>
  </si>
  <si>
    <t>Ｃブロック</t>
    <phoneticPr fontId="1"/>
  </si>
  <si>
    <t>Ｄブロック</t>
    <phoneticPr fontId="1"/>
  </si>
  <si>
    <t>優勝決定戦</t>
    <rPh sb="0" eb="2">
      <t>ユウショウ</t>
    </rPh>
    <rPh sb="2" eb="5">
      <t>ケッテイセン</t>
    </rPh>
    <phoneticPr fontId="1"/>
  </si>
  <si>
    <t>ブラックバード</t>
    <phoneticPr fontId="1"/>
  </si>
  <si>
    <t>○</t>
    <phoneticPr fontId="1"/>
  </si>
  <si>
    <t>●</t>
    <phoneticPr fontId="1"/>
  </si>
  <si>
    <t>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</si>
</sst>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 * #,##0.00_ ;_ * \-#,##0.00_ ;_ * &quot;&quot;_ ;_ @_ "/>
    <numFmt numFmtId="177" formatCode="_ * #,##0_ ;_ * \-#,##0_ ;_ * &quot;&quot;_ ;_ @_ 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3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medium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medium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2" xfId="0" applyFill="1" applyBorder="1" applyAlignment="1">
      <alignment vertical="center" shrinkToFit="1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2" xfId="0" applyFont="1" applyFill="1" applyBorder="1" applyAlignment="1">
      <alignment horizontal="center" vertical="center" shrinkToFit="1"/>
    </xf>
    <xf numFmtId="0" fontId="3" fillId="0" borderId="0" xfId="0" quotePrefix="1" applyFont="1" applyFill="1" applyAlignment="1">
      <alignment horizontal="left" vertical="center"/>
    </xf>
    <xf numFmtId="0" fontId="3" fillId="0" borderId="0" xfId="0" applyFont="1" applyFill="1" applyAlignment="1">
      <alignment vertical="center" shrinkToFit="1"/>
    </xf>
    <xf numFmtId="176" fontId="3" fillId="0" borderId="1" xfId="0" applyNumberFormat="1" applyFont="1" applyFill="1" applyBorder="1" applyAlignment="1">
      <alignment vertical="center" shrinkToFit="1"/>
    </xf>
    <xf numFmtId="0" fontId="3" fillId="0" borderId="1" xfId="0" quotePrefix="1" applyFont="1" applyFill="1" applyBorder="1" applyAlignment="1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horizontal="center" vertical="center" shrinkToFit="1"/>
    </xf>
    <xf numFmtId="0" fontId="4" fillId="0" borderId="4" xfId="0" applyNumberFormat="1" applyFont="1" applyFill="1" applyBorder="1" applyAlignment="1">
      <alignment vertical="center" shrinkToFit="1"/>
    </xf>
    <xf numFmtId="0" fontId="4" fillId="0" borderId="5" xfId="0" applyNumberFormat="1" applyFont="1" applyFill="1" applyBorder="1" applyAlignment="1">
      <alignment vertical="center" shrinkToFit="1"/>
    </xf>
    <xf numFmtId="0" fontId="0" fillId="0" borderId="5" xfId="0" applyFont="1" applyFill="1" applyBorder="1" applyAlignment="1">
      <alignment horizontal="center" vertical="center" shrinkToFit="1"/>
    </xf>
    <xf numFmtId="177" fontId="3" fillId="0" borderId="1" xfId="0" applyNumberFormat="1" applyFont="1" applyFill="1" applyBorder="1" applyAlignment="1">
      <alignment horizontal="left" vertical="center"/>
    </xf>
    <xf numFmtId="0" fontId="4" fillId="0" borderId="3" xfId="0" applyNumberFormat="1" applyFont="1" applyFill="1" applyBorder="1" applyAlignment="1">
      <alignment horizontal="center" vertical="center" shrinkToFit="1"/>
    </xf>
    <xf numFmtId="177" fontId="3" fillId="0" borderId="1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 shrinkToFit="1"/>
    </xf>
    <xf numFmtId="0" fontId="0" fillId="0" borderId="10" xfId="0" applyFill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0" xfId="0" applyBorder="1">
      <alignment vertical="center"/>
    </xf>
    <xf numFmtId="0" fontId="0" fillId="0" borderId="0" xfId="0" applyNumberFormat="1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0" fillId="0" borderId="13" xfId="0" applyBorder="1" applyAlignment="1">
      <alignment horizontal="right" vertical="center"/>
    </xf>
    <xf numFmtId="0" fontId="0" fillId="0" borderId="15" xfId="0" applyBorder="1">
      <alignment vertical="center"/>
    </xf>
    <xf numFmtId="0" fontId="11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12" fillId="0" borderId="2" xfId="0" applyFont="1" applyFill="1" applyBorder="1" applyAlignment="1">
      <alignment horizontal="center" vertical="center" shrinkToFit="1"/>
    </xf>
    <xf numFmtId="0" fontId="4" fillId="0" borderId="4" xfId="0" applyNumberFormat="1" applyFont="1" applyFill="1" applyBorder="1" applyAlignment="1">
      <alignment horizontal="center" vertical="center" shrinkToFit="1"/>
    </xf>
    <xf numFmtId="0" fontId="4" fillId="0" borderId="5" xfId="0" applyNumberFormat="1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vertical="center" shrinkToFit="1"/>
    </xf>
    <xf numFmtId="0" fontId="0" fillId="0" borderId="0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10" xfId="0" applyBorder="1" applyAlignment="1">
      <alignment horizontal="left" vertical="center"/>
    </xf>
    <xf numFmtId="0" fontId="0" fillId="0" borderId="16" xfId="0" applyBorder="1">
      <alignment vertical="center"/>
    </xf>
    <xf numFmtId="0" fontId="0" fillId="0" borderId="12" xfId="0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6" xfId="0" applyFill="1" applyBorder="1">
      <alignment vertical="center"/>
    </xf>
    <xf numFmtId="0" fontId="0" fillId="0" borderId="10" xfId="0" applyBorder="1">
      <alignment vertical="center"/>
    </xf>
    <xf numFmtId="0" fontId="13" fillId="0" borderId="2" xfId="0" applyFont="1" applyFill="1" applyBorder="1" applyAlignment="1">
      <alignment horizontal="left" vertical="center" shrinkToFit="1"/>
    </xf>
    <xf numFmtId="0" fontId="9" fillId="0" borderId="2" xfId="0" applyFont="1" applyFill="1" applyBorder="1" applyAlignment="1">
      <alignment horizontal="left" vertical="center" shrinkToFit="1"/>
    </xf>
    <xf numFmtId="0" fontId="4" fillId="0" borderId="7" xfId="0" applyNumberFormat="1" applyFont="1" applyFill="1" applyBorder="1" applyAlignment="1">
      <alignment horizontal="center" vertical="center" shrinkToFit="1"/>
    </xf>
    <xf numFmtId="0" fontId="4" fillId="0" borderId="8" xfId="0" applyNumberFormat="1" applyFont="1" applyFill="1" applyBorder="1" applyAlignment="1">
      <alignment horizontal="center" vertical="center" shrinkToFit="1"/>
    </xf>
    <xf numFmtId="0" fontId="4" fillId="0" borderId="9" xfId="0" applyNumberFormat="1" applyFont="1" applyFill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0" borderId="11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right" vertical="center" shrinkToFit="1"/>
    </xf>
    <xf numFmtId="0" fontId="7" fillId="0" borderId="13" xfId="0" applyFont="1" applyFill="1" applyBorder="1" applyAlignment="1">
      <alignment horizontal="left" vertical="center" shrinkToFit="1"/>
    </xf>
    <xf numFmtId="0" fontId="7" fillId="0" borderId="6" xfId="0" applyFont="1" applyFill="1" applyBorder="1" applyAlignment="1">
      <alignment horizontal="left" vertical="center" shrinkToFit="1"/>
    </xf>
    <xf numFmtId="0" fontId="7" fillId="0" borderId="10" xfId="0" applyFont="1" applyFill="1" applyBorder="1" applyAlignment="1">
      <alignment horizontal="left" vertical="center" shrinkToFit="1"/>
    </xf>
    <xf numFmtId="0" fontId="7" fillId="0" borderId="14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left" vertical="center" shrinkToFit="1"/>
    </xf>
    <xf numFmtId="0" fontId="7" fillId="0" borderId="11" xfId="0" applyFont="1" applyFill="1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0" fillId="0" borderId="3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14" fillId="0" borderId="0" xfId="0" applyFont="1" applyFill="1" applyAlignment="1">
      <alignment horizontal="left" vertical="center"/>
    </xf>
  </cellXfs>
  <cellStyles count="1">
    <cellStyle name="標準" xfId="0" builtinId="0"/>
  </cellStyles>
  <dxfs count="213"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5"/>
  <sheetViews>
    <sheetView tabSelected="1" workbookViewId="0">
      <selection sqref="A1:AF1"/>
    </sheetView>
  </sheetViews>
  <sheetFormatPr defaultRowHeight="13.5"/>
  <cols>
    <col min="1" max="1" width="25.625" customWidth="1"/>
    <col min="2" max="17" width="3.625" customWidth="1"/>
    <col min="18" max="32" width="4.125" customWidth="1"/>
    <col min="33" max="55" width="5.625" customWidth="1"/>
  </cols>
  <sheetData>
    <row r="1" spans="1:38" ht="30" customHeight="1">
      <c r="A1" s="74" t="s">
        <v>39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</row>
    <row r="2" spans="1:38" ht="15" customHeight="1">
      <c r="A2" s="18"/>
      <c r="B2" s="6"/>
      <c r="C2" s="7"/>
      <c r="D2" s="7"/>
      <c r="E2" s="7"/>
      <c r="F2" s="7"/>
      <c r="G2" s="8"/>
      <c r="H2" s="8"/>
      <c r="I2" s="8"/>
      <c r="J2" s="8"/>
      <c r="K2" s="9"/>
      <c r="L2" s="9"/>
      <c r="M2" s="9"/>
      <c r="N2" s="9"/>
      <c r="O2" s="17"/>
      <c r="P2" s="17"/>
      <c r="Q2" s="17"/>
      <c r="R2" s="17"/>
      <c r="S2" s="17"/>
      <c r="T2" s="9"/>
      <c r="U2" s="9"/>
      <c r="V2" s="9"/>
      <c r="W2" s="9"/>
      <c r="X2" s="9"/>
      <c r="Y2" s="15"/>
      <c r="Z2" s="1" t="str">
        <f>IF(Z1=AA1,"","計算間違い")</f>
        <v/>
      </c>
      <c r="AA2" s="10"/>
      <c r="AB2" s="10"/>
      <c r="AC2" s="11"/>
      <c r="AD2" s="11"/>
      <c r="AE2" s="11"/>
      <c r="AF2" s="10"/>
      <c r="AG2" s="4"/>
    </row>
    <row r="3" spans="1:38" ht="19.5" customHeight="1">
      <c r="A3" s="34" t="s">
        <v>40</v>
      </c>
      <c r="B3" s="71" t="str">
        <f>+A4</f>
        <v>清水ファイターズ</v>
      </c>
      <c r="C3" s="72"/>
      <c r="D3" s="72"/>
      <c r="E3" s="73"/>
      <c r="F3" s="71" t="str">
        <f>+A5</f>
        <v>リトルイーグルス</v>
      </c>
      <c r="G3" s="72"/>
      <c r="H3" s="72"/>
      <c r="I3" s="73"/>
      <c r="J3" s="71" t="str">
        <f>+A6</f>
        <v>新富少年野球部</v>
      </c>
      <c r="K3" s="72"/>
      <c r="L3" s="72"/>
      <c r="M3" s="73"/>
      <c r="N3" s="71" t="str">
        <f>+A7</f>
        <v>光インパルス</v>
      </c>
      <c r="O3" s="72"/>
      <c r="P3" s="72"/>
      <c r="Q3" s="73"/>
      <c r="R3" s="2" t="s">
        <v>0</v>
      </c>
      <c r="S3" s="2" t="s">
        <v>1</v>
      </c>
      <c r="T3" s="2" t="s">
        <v>2</v>
      </c>
      <c r="U3" s="2" t="s">
        <v>3</v>
      </c>
      <c r="V3" s="2" t="s">
        <v>4</v>
      </c>
      <c r="W3" s="2" t="s">
        <v>5</v>
      </c>
      <c r="X3" s="2" t="s">
        <v>6</v>
      </c>
      <c r="Y3" s="2" t="s">
        <v>7</v>
      </c>
      <c r="Z3" s="2" t="s">
        <v>8</v>
      </c>
      <c r="AA3" s="2" t="s">
        <v>9</v>
      </c>
      <c r="AB3" s="2" t="s">
        <v>14</v>
      </c>
      <c r="AC3" s="29"/>
      <c r="AD3" s="29"/>
      <c r="AE3" s="29"/>
      <c r="AF3" s="29"/>
      <c r="AG3" s="30"/>
      <c r="AH3" s="30"/>
      <c r="AI3" s="30"/>
      <c r="AJ3" s="30"/>
      <c r="AK3" s="30"/>
      <c r="AL3" s="4"/>
    </row>
    <row r="4" spans="1:38" ht="19.5" customHeight="1">
      <c r="A4" s="46" t="s">
        <v>15</v>
      </c>
      <c r="B4" s="48"/>
      <c r="C4" s="49"/>
      <c r="D4" s="49"/>
      <c r="E4" s="50"/>
      <c r="F4" s="16"/>
      <c r="G4" s="32" t="str">
        <f>IF(E5="","",E5)</f>
        <v/>
      </c>
      <c r="H4" s="32" t="s">
        <v>13</v>
      </c>
      <c r="I4" s="33" t="str">
        <f>IF(C5="","",C5)</f>
        <v/>
      </c>
      <c r="J4" s="16"/>
      <c r="K4" s="32" t="str">
        <f>IF(E6="","",E6)</f>
        <v/>
      </c>
      <c r="L4" s="32" t="s">
        <v>13</v>
      </c>
      <c r="M4" s="33" t="str">
        <f>IF(C6="","",C6)</f>
        <v/>
      </c>
      <c r="N4" s="16"/>
      <c r="O4" s="32" t="str">
        <f>IF(E7="","",E7)</f>
        <v/>
      </c>
      <c r="P4" s="32" t="s">
        <v>13</v>
      </c>
      <c r="Q4" s="33" t="str">
        <f>IF(C7="","",C7)</f>
        <v/>
      </c>
      <c r="R4" s="14">
        <f>IF(C4&gt;E4,1,0)+IF(G4&gt;I4,1,0)+IF(K4&gt;M4,1,0)+IF(O4&gt;Q4,1,0)</f>
        <v>0</v>
      </c>
      <c r="S4" s="5">
        <f>IF(C4&lt;E4,1,0)+IF(G4&lt;I4,1,0)+IF(K4&lt;M4,1,0)+IF(O4&lt;Q4,1,0)</f>
        <v>0</v>
      </c>
      <c r="T4" s="5">
        <f>+IF(AND(ISNUMBER(C4),C4=E4),1,)+IF(AND(ISNUMBER(G4),G4=I4),1,0)+IF(AND(ISNUMBER(K4),K4=M4),1,0)+IF(AND(ISNUMBER(O4),O4=Q4),1,0)</f>
        <v>0</v>
      </c>
      <c r="U4" s="5">
        <f>R4*2</f>
        <v>0</v>
      </c>
      <c r="V4" s="5">
        <f>S4*0</f>
        <v>0</v>
      </c>
      <c r="W4" s="5">
        <f>T4*1</f>
        <v>0</v>
      </c>
      <c r="X4" s="5">
        <f>U4+V4+W4</f>
        <v>0</v>
      </c>
      <c r="Y4" s="5">
        <f>IF(ISNUMBER(C4),C4,0)+IF(ISNUMBER(G4),G4,0)+IF(ISNUMBER(K4),K4,0)+IF(ISNUMBER(O4),O4,0)</f>
        <v>0</v>
      </c>
      <c r="Z4" s="5">
        <f>IF(ISNUMBER(E4),E4,0)+IF(ISNUMBER(I4),I4,0)+IF(ISNUMBER(M4),M4,0)+IF(ISNUMBER(Q4),Q4,0)</f>
        <v>0</v>
      </c>
      <c r="AA4" s="5">
        <f>Y4-Z4</f>
        <v>0</v>
      </c>
      <c r="AB4" s="31"/>
      <c r="AC4" s="29"/>
      <c r="AD4" s="29"/>
      <c r="AE4" s="29"/>
      <c r="AF4" s="29"/>
      <c r="AG4" s="30"/>
      <c r="AH4" s="30"/>
      <c r="AI4" s="30"/>
      <c r="AJ4" s="30"/>
      <c r="AK4" s="30"/>
      <c r="AL4" s="4"/>
    </row>
    <row r="5" spans="1:38" ht="19.5" customHeight="1">
      <c r="A5" s="46" t="s">
        <v>16</v>
      </c>
      <c r="B5" s="16"/>
      <c r="C5" s="32"/>
      <c r="D5" s="32" t="s" ph="1">
        <v>13</v>
      </c>
      <c r="E5" s="33"/>
      <c r="F5" s="48"/>
      <c r="G5" s="49"/>
      <c r="H5" s="49"/>
      <c r="I5" s="50"/>
      <c r="J5" s="16" t="s">
        <v>46</v>
      </c>
      <c r="K5" s="32">
        <f>IF(I6="","",I6)</f>
        <v>1</v>
      </c>
      <c r="L5" s="32" t="s">
        <v>13</v>
      </c>
      <c r="M5" s="33">
        <f>IF(G6="","",G6)</f>
        <v>0</v>
      </c>
      <c r="N5" s="16"/>
      <c r="O5" s="32" t="str">
        <f>IF(I7="","",I7)</f>
        <v/>
      </c>
      <c r="P5" s="32" t="s">
        <v>13</v>
      </c>
      <c r="Q5" s="33" t="str">
        <f>IF(G7="","",G7)</f>
        <v/>
      </c>
      <c r="R5" s="14">
        <f>IF(C5&gt;E5,1,0)+IF(G5&gt;I5,1,0)+IF(K5&gt;M5,1,0)+IF(O5&gt;Q5,1,0)</f>
        <v>1</v>
      </c>
      <c r="S5" s="5">
        <f>IF(C5&lt;E5,1,0)+IF(G5&lt;I5,1,0)+IF(K5&lt;M5,1,0)+IF(O5&lt;Q5,1,0)</f>
        <v>0</v>
      </c>
      <c r="T5" s="5">
        <f>+IF(AND(ISNUMBER(C5),C5=E5),1,)+IF(AND(ISNUMBER(G5),G5=I5),1,0)+IF(AND(ISNUMBER(K5),K5=M5),1,0)+IF(AND(ISNUMBER(O5),O5=Q5),1,0)</f>
        <v>0</v>
      </c>
      <c r="U5" s="5">
        <f>R5*2</f>
        <v>2</v>
      </c>
      <c r="V5" s="5">
        <f>S5*0</f>
        <v>0</v>
      </c>
      <c r="W5" s="5">
        <f>T5*1</f>
        <v>0</v>
      </c>
      <c r="X5" s="5">
        <f>U5+V5+W5</f>
        <v>2</v>
      </c>
      <c r="Y5" s="5">
        <f>IF(ISNUMBER(C5),C5,0)+IF(ISNUMBER(G5),G5,0)+IF(ISNUMBER(K5),K5,0)+IF(ISNUMBER(O5),O5,0)</f>
        <v>1</v>
      </c>
      <c r="Z5" s="5">
        <f>IF(ISNUMBER(E5),E5,0)+IF(ISNUMBER(I5),I5,0)+IF(ISNUMBER(M5),M5,0)+IF(ISNUMBER(Q5),Q5,0)</f>
        <v>0</v>
      </c>
      <c r="AA5" s="5">
        <f>Y5-Z5</f>
        <v>1</v>
      </c>
      <c r="AB5" s="31"/>
      <c r="AC5" s="29"/>
      <c r="AD5" s="29"/>
      <c r="AE5" s="29"/>
      <c r="AF5" s="29"/>
      <c r="AG5" s="30"/>
      <c r="AH5" s="30"/>
      <c r="AI5" s="30"/>
      <c r="AJ5" s="30"/>
      <c r="AK5" s="30"/>
      <c r="AL5" s="4"/>
    </row>
    <row r="6" spans="1:38" ht="19.5" customHeight="1">
      <c r="A6" s="46" t="s">
        <v>17</v>
      </c>
      <c r="B6" s="16"/>
      <c r="C6" s="32"/>
      <c r="D6" s="32" t="s" ph="1">
        <v>13</v>
      </c>
      <c r="E6" s="33"/>
      <c r="F6" s="16" t="s">
        <v>47</v>
      </c>
      <c r="G6" s="32">
        <v>0</v>
      </c>
      <c r="H6" s="32" t="s" ph="1">
        <v>13</v>
      </c>
      <c r="I6" s="33">
        <v>1</v>
      </c>
      <c r="J6" s="48"/>
      <c r="K6" s="49"/>
      <c r="L6" s="49"/>
      <c r="M6" s="50"/>
      <c r="N6" s="16"/>
      <c r="O6" s="32" t="str">
        <f>IF(M7="","",M7)</f>
        <v/>
      </c>
      <c r="P6" s="32" t="s">
        <v>13</v>
      </c>
      <c r="Q6" s="33" t="str">
        <f>IF(K7="","",K7)</f>
        <v/>
      </c>
      <c r="R6" s="14">
        <f>IF(C6&gt;E6,1,0)+IF(G6&gt;I6,1,0)+IF(K6&gt;M6,1,0)+IF(O6&gt;Q6,1,0)</f>
        <v>0</v>
      </c>
      <c r="S6" s="5">
        <f>IF(C6&lt;E6,1,0)+IF(G6&lt;I6,1,0)+IF(K6&lt;M6,1,0)+IF(O6&lt;Q6,1,0)</f>
        <v>1</v>
      </c>
      <c r="T6" s="5">
        <f>+IF(AND(ISNUMBER(C6),C6=E6),1,)+IF(AND(ISNUMBER(G6),G6=I6),1,0)+IF(AND(ISNUMBER(K6),K6=M6),1,0)+IF(AND(ISNUMBER(O6),O6=Q6),1,0)</f>
        <v>0</v>
      </c>
      <c r="U6" s="5">
        <f>R6*2</f>
        <v>0</v>
      </c>
      <c r="V6" s="5">
        <f>S6*0</f>
        <v>0</v>
      </c>
      <c r="W6" s="5">
        <f>T6*1</f>
        <v>0</v>
      </c>
      <c r="X6" s="5">
        <f>U6+V6+W6</f>
        <v>0</v>
      </c>
      <c r="Y6" s="5">
        <f>IF(ISNUMBER(C6),C6,0)+IF(ISNUMBER(G6),G6,0)+IF(ISNUMBER(K6),K6,0)+IF(ISNUMBER(O6),O6,0)</f>
        <v>0</v>
      </c>
      <c r="Z6" s="5">
        <f>IF(ISNUMBER(E6),E6,0)+IF(ISNUMBER(I6),I6,0)+IF(ISNUMBER(M6),M6,0)+IF(ISNUMBER(Q6),Q6,0)</f>
        <v>1</v>
      </c>
      <c r="AA6" s="5">
        <f>Y6-Z6</f>
        <v>-1</v>
      </c>
      <c r="AB6" s="31"/>
      <c r="AC6" s="29"/>
      <c r="AD6" s="29"/>
      <c r="AE6" s="29"/>
      <c r="AF6" s="29"/>
      <c r="AG6" s="30"/>
      <c r="AH6" s="30"/>
      <c r="AI6" s="30"/>
      <c r="AJ6" s="30"/>
      <c r="AK6" s="30"/>
      <c r="AL6" s="4"/>
    </row>
    <row r="7" spans="1:38" ht="19.5" customHeight="1">
      <c r="A7" s="46" t="s">
        <v>18</v>
      </c>
      <c r="B7" s="16"/>
      <c r="C7" s="32"/>
      <c r="D7" s="32" t="s" ph="1">
        <v>13</v>
      </c>
      <c r="E7" s="33"/>
      <c r="F7" s="16"/>
      <c r="G7" s="32"/>
      <c r="H7" s="32" t="s" ph="1">
        <v>13</v>
      </c>
      <c r="I7" s="33"/>
      <c r="J7" s="16"/>
      <c r="K7" s="32"/>
      <c r="L7" s="32" t="s" ph="1">
        <v>13</v>
      </c>
      <c r="M7" s="33"/>
      <c r="N7" s="48"/>
      <c r="O7" s="49"/>
      <c r="P7" s="49"/>
      <c r="Q7" s="50"/>
      <c r="R7" s="14">
        <f>IF(C7&gt;E7,1,0)+IF(G7&gt;I7,1,0)+IF(K7&gt;M7,1,0)+IF(O7&gt;Q7,1,0)</f>
        <v>0</v>
      </c>
      <c r="S7" s="5">
        <f>IF(C7&lt;E7,1,0)+IF(G7&lt;I7,1,0)+IF(K7&lt;M7,1,0)+IF(O7&lt;Q7,1,0)</f>
        <v>0</v>
      </c>
      <c r="T7" s="5">
        <f>+IF(AND(ISNUMBER(C7),C7=E7),1,)+IF(AND(ISNUMBER(G7),G7=I7),1,0)+IF(AND(ISNUMBER(K7),K7=M7),1,0)+IF(AND(ISNUMBER(O7),O7=Q7),1,0)</f>
        <v>0</v>
      </c>
      <c r="U7" s="5">
        <f>R7*2</f>
        <v>0</v>
      </c>
      <c r="V7" s="5">
        <f>S7*0</f>
        <v>0</v>
      </c>
      <c r="W7" s="5">
        <f>T7*1</f>
        <v>0</v>
      </c>
      <c r="X7" s="5">
        <f>U7+V7+W7</f>
        <v>0</v>
      </c>
      <c r="Y7" s="5">
        <f>IF(ISNUMBER(C7),C7,0)+IF(ISNUMBER(G7),G7,0)+IF(ISNUMBER(K7),K7,0)+IF(ISNUMBER(O7),O7,0)</f>
        <v>0</v>
      </c>
      <c r="Z7" s="5">
        <f>IF(ISNUMBER(E7),E7,0)+IF(ISNUMBER(I7),I7,0)+IF(ISNUMBER(M7),M7,0)+IF(ISNUMBER(Q7),Q7,0)</f>
        <v>0</v>
      </c>
      <c r="AA7" s="5">
        <f>Y7-Z7</f>
        <v>0</v>
      </c>
      <c r="AB7" s="31"/>
      <c r="AC7" s="29"/>
      <c r="AD7" s="29"/>
      <c r="AE7" s="29"/>
      <c r="AF7" s="29"/>
      <c r="AG7" s="30"/>
      <c r="AH7" s="30"/>
      <c r="AI7" s="30"/>
      <c r="AJ7" s="30"/>
      <c r="AK7" s="30"/>
      <c r="AL7" s="4"/>
    </row>
    <row r="8" spans="1:38" ht="15" customHeight="1">
      <c r="A8" s="18"/>
      <c r="B8" s="6"/>
      <c r="C8" s="7"/>
      <c r="D8" s="7"/>
      <c r="E8" s="7"/>
      <c r="F8" s="7"/>
      <c r="G8" s="8"/>
      <c r="H8" s="8"/>
      <c r="I8" s="8"/>
      <c r="J8" s="8"/>
      <c r="K8" s="9"/>
      <c r="L8" s="9"/>
      <c r="M8" s="9"/>
      <c r="N8" s="9"/>
      <c r="O8" s="17"/>
      <c r="P8" s="17"/>
      <c r="Q8" s="17"/>
      <c r="R8" s="17"/>
      <c r="S8" s="17"/>
      <c r="T8" s="9"/>
      <c r="U8" s="9"/>
      <c r="V8" s="1"/>
      <c r="W8" s="10"/>
      <c r="X8" s="10"/>
      <c r="Y8" s="11" t="s">
        <v>10</v>
      </c>
      <c r="Z8" s="11" t="s">
        <v>11</v>
      </c>
      <c r="AA8" s="11" t="s">
        <v>12</v>
      </c>
      <c r="AB8" s="10"/>
      <c r="AC8" s="10"/>
      <c r="AD8" s="10"/>
      <c r="AE8" s="10"/>
      <c r="AF8" s="10"/>
      <c r="AG8" s="4"/>
    </row>
    <row r="9" spans="1:38" ht="19.5" customHeight="1">
      <c r="A9" s="47" t="s">
        <v>41</v>
      </c>
      <c r="B9" s="75" t="str">
        <f>+A10</f>
        <v>白井ライナーズ</v>
      </c>
      <c r="C9" s="76"/>
      <c r="D9" s="76"/>
      <c r="E9" s="77"/>
      <c r="F9" s="75" t="str">
        <f>+A11</f>
        <v>ブラックバード</v>
      </c>
      <c r="G9" s="76"/>
      <c r="H9" s="76"/>
      <c r="I9" s="77"/>
      <c r="J9" s="75" t="str">
        <f>+A12</f>
        <v>柏ドリームス</v>
      </c>
      <c r="K9" s="76"/>
      <c r="L9" s="76"/>
      <c r="M9" s="77"/>
      <c r="N9" s="75" t="str">
        <f>+A13</f>
        <v>増尾レッドスターズ</v>
      </c>
      <c r="O9" s="76"/>
      <c r="P9" s="76"/>
      <c r="Q9" s="77"/>
      <c r="R9" s="75" t="str">
        <f>+A14</f>
        <v>光ヶ丘シャークス</v>
      </c>
      <c r="S9" s="76"/>
      <c r="T9" s="76"/>
      <c r="U9" s="77"/>
      <c r="V9" s="2" t="s">
        <v>0</v>
      </c>
      <c r="W9" s="2" t="s">
        <v>1</v>
      </c>
      <c r="X9" s="2" t="s">
        <v>2</v>
      </c>
      <c r="Y9" s="2" t="s">
        <v>3</v>
      </c>
      <c r="Z9" s="2" t="s">
        <v>4</v>
      </c>
      <c r="AA9" s="2" t="s">
        <v>5</v>
      </c>
      <c r="AB9" s="2" t="s">
        <v>6</v>
      </c>
      <c r="AC9" s="2" t="s">
        <v>7</v>
      </c>
      <c r="AD9" s="2" t="s">
        <v>8</v>
      </c>
      <c r="AE9" s="2" t="s">
        <v>9</v>
      </c>
      <c r="AF9" s="2" t="s">
        <v>14</v>
      </c>
      <c r="AG9" s="4"/>
    </row>
    <row r="10" spans="1:38" ht="19.5" customHeight="1">
      <c r="A10" s="46" t="s">
        <v>19</v>
      </c>
      <c r="B10" s="48"/>
      <c r="C10" s="49"/>
      <c r="D10" s="49"/>
      <c r="E10" s="50"/>
      <c r="F10" s="16"/>
      <c r="G10" s="12" t="str">
        <f>IF(E11="","",E11)</f>
        <v/>
      </c>
      <c r="H10" s="32" t="s">
        <v>13</v>
      </c>
      <c r="I10" s="13" t="str">
        <f>IF(C11="","",C11)</f>
        <v/>
      </c>
      <c r="J10" s="16"/>
      <c r="K10" s="12" t="str">
        <f>IF(E12="","",E12)</f>
        <v/>
      </c>
      <c r="L10" s="12" t="s">
        <v>13</v>
      </c>
      <c r="M10" s="13" t="str">
        <f>IF(C12="","",C12)</f>
        <v/>
      </c>
      <c r="N10" s="16"/>
      <c r="O10" s="12" t="str">
        <f>IF(E13="","",E13)</f>
        <v/>
      </c>
      <c r="P10" s="12" t="s">
        <v>13</v>
      </c>
      <c r="Q10" s="13" t="str">
        <f>IF(C13="","",C13)</f>
        <v/>
      </c>
      <c r="R10" s="16"/>
      <c r="S10" s="12" t="str">
        <f>IF(E14="","",E14)</f>
        <v/>
      </c>
      <c r="T10" s="12" t="s">
        <v>13</v>
      </c>
      <c r="U10" s="13" t="str">
        <f>IF(C14="","",C14)</f>
        <v/>
      </c>
      <c r="V10" s="14">
        <f>IF(G10&gt;I10,1,0)+IF(K10&gt;M10,1,0)+IF(O10&gt;Q10,1,0)+IF(S10&gt;U10,1,0)</f>
        <v>0</v>
      </c>
      <c r="W10" s="5">
        <f>IF(G10&lt;I10,1,0)+IF(K10&lt;M10,1,0)+IF(O10&lt;Q10,1,0)+IF(S10&lt;U10,1,0)</f>
        <v>0</v>
      </c>
      <c r="X10" s="5">
        <f>+IF(AND(ISNUMBER(G10),G10=I10),1,)+IF(AND(ISNUMBER(K10),K10=M10),1,0)+IF(AND(ISNUMBER(O10),O10=Q10),1,0)+IF(AND(ISNUMBER(S10),S10=U10),1,0)</f>
        <v>0</v>
      </c>
      <c r="Y10" s="5">
        <f>V10*2</f>
        <v>0</v>
      </c>
      <c r="Z10" s="5">
        <f>W10*0</f>
        <v>0</v>
      </c>
      <c r="AA10" s="5">
        <f>X10*1</f>
        <v>0</v>
      </c>
      <c r="AB10" s="5">
        <f>Y10+Z10+AA10</f>
        <v>0</v>
      </c>
      <c r="AC10" s="5">
        <f>IF(ISNUMBER(G10),G10,0)+IF(ISNUMBER(K10),K10,0)+IF(ISNUMBER(O10),O10,0)+IF(ISNUMBER(S10),S10,0)</f>
        <v>0</v>
      </c>
      <c r="AD10" s="5">
        <f>IF(ISNUMBER(I10),I10,0)+IF(ISNUMBER(M10),M10,0)+IF(ISNUMBER(Q10),Q10,0)+IF(ISNUMBER(U10),U10,0)</f>
        <v>0</v>
      </c>
      <c r="AE10" s="5">
        <f>AC10-AD10</f>
        <v>0</v>
      </c>
      <c r="AF10" s="3"/>
      <c r="AG10" s="4"/>
    </row>
    <row r="11" spans="1:38" ht="19.5" customHeight="1">
      <c r="A11" s="46" t="s">
        <v>45</v>
      </c>
      <c r="B11" s="16"/>
      <c r="C11" s="12"/>
      <c r="D11" s="32" t="s">
        <v>13</v>
      </c>
      <c r="E11" s="13"/>
      <c r="F11" s="48"/>
      <c r="G11" s="49"/>
      <c r="H11" s="49"/>
      <c r="I11" s="50"/>
      <c r="J11" s="16"/>
      <c r="K11" s="12" t="str">
        <f>IF(I12="","",I12)</f>
        <v/>
      </c>
      <c r="L11" s="12" t="s">
        <v>13</v>
      </c>
      <c r="M11" s="13" t="str">
        <f>IF(G12="","",G12)</f>
        <v/>
      </c>
      <c r="N11" s="16"/>
      <c r="O11" s="12" t="str">
        <f>IF(I13="","",I13)</f>
        <v/>
      </c>
      <c r="P11" s="12" t="s">
        <v>13</v>
      </c>
      <c r="Q11" s="13" t="str">
        <f>IF(G13="","",G13)</f>
        <v/>
      </c>
      <c r="R11" s="16" t="s">
        <v>48</v>
      </c>
      <c r="S11" s="12">
        <f>IF(I14="","",I14)</f>
        <v>3</v>
      </c>
      <c r="T11" s="12" t="s">
        <v>13</v>
      </c>
      <c r="U11" s="13">
        <f>IF(G14="","",G14)</f>
        <v>3</v>
      </c>
      <c r="V11" s="14">
        <f>IF(C11&gt;E11,1,0)+IF(K11&gt;M11,1,0)+IF(O11&gt;Q11,1,0)+IF(S11&gt;U11,1,0)</f>
        <v>0</v>
      </c>
      <c r="W11" s="5">
        <f>IF(C11&lt;E11,1,0)+IF(K11&lt;M11,1,0)+IF(O11&lt;Q11,1,0)+IF(S11&lt;U11,1,0)</f>
        <v>0</v>
      </c>
      <c r="X11" s="5">
        <f>IF(AND(ISNUMBER(C11),C11=E11),1,0)+IF(AND(ISNUMBER(K11),K11=M11),1,0)+IF(AND(ISNUMBER(O11),O11=Q11),1,0)+IF(AND(ISNUMBER(S11),S11=U11),1,0)</f>
        <v>1</v>
      </c>
      <c r="Y11" s="5">
        <f>V11*2</f>
        <v>0</v>
      </c>
      <c r="Z11" s="5">
        <f>W11*0</f>
        <v>0</v>
      </c>
      <c r="AA11" s="5">
        <f>X11*1</f>
        <v>1</v>
      </c>
      <c r="AB11" s="5">
        <f>Y11+Z11+AA11</f>
        <v>1</v>
      </c>
      <c r="AC11" s="5">
        <f>IF(ISNUMBER(C11),C11,0)+IF(ISNUMBER(K11),K11,0)+IF(ISNUMBER(O11),O11,0)+IF(ISNUMBER(S11),S11,0)</f>
        <v>3</v>
      </c>
      <c r="AD11" s="5">
        <f>IF(ISNUMBER(E11),E11,0)+IF(ISNUMBER(M11),M11,0)+IF(ISNUMBER(Q11),Q11,0)+IF(ISNUMBER(U11),U11,0)</f>
        <v>3</v>
      </c>
      <c r="AE11" s="5">
        <f>AC11-AD11</f>
        <v>0</v>
      </c>
      <c r="AF11" s="3"/>
      <c r="AG11" s="4"/>
    </row>
    <row r="12" spans="1:38" ht="19.5" customHeight="1">
      <c r="A12" s="46" t="s">
        <v>20</v>
      </c>
      <c r="B12" s="16"/>
      <c r="C12" s="12"/>
      <c r="D12" s="32" t="s" ph="1">
        <v>13</v>
      </c>
      <c r="E12" s="13"/>
      <c r="F12" s="16"/>
      <c r="G12" s="12"/>
      <c r="H12" s="32" t="s">
        <v>13</v>
      </c>
      <c r="I12" s="13"/>
      <c r="J12" s="48"/>
      <c r="K12" s="49"/>
      <c r="L12" s="49"/>
      <c r="M12" s="50"/>
      <c r="N12" s="16"/>
      <c r="O12" s="12" t="str">
        <f>IF(M13="","",M13)</f>
        <v/>
      </c>
      <c r="P12" s="12" t="s">
        <v>13</v>
      </c>
      <c r="Q12" s="13" t="str">
        <f>IF(K13="","",K13)</f>
        <v/>
      </c>
      <c r="R12" s="16"/>
      <c r="S12" s="12" t="str">
        <f>IF(M14="","",M14)</f>
        <v/>
      </c>
      <c r="T12" s="12" t="s">
        <v>13</v>
      </c>
      <c r="U12" s="13" t="str">
        <f>IF(K14="","",K14)</f>
        <v/>
      </c>
      <c r="V12" s="14">
        <f>IF(C12&gt;E12,1,0)+IF(G12&gt;I12,1,0)+IF(O12&gt;Q12,1,0)+IF(S12&gt;U12,1,0)</f>
        <v>0</v>
      </c>
      <c r="W12" s="5">
        <f>IF(C12&lt;E12,1,0)+IF(G12&lt;I12,1,0)+IF(O12&lt;Q12,1,0)+IF(S12&lt;U12,1,0)</f>
        <v>0</v>
      </c>
      <c r="X12" s="5">
        <f>IF(AND(ISNUMBER(C12),C12=E12),1,0)+IF(AND(ISNUMBER(G12),G12=I12),1,)+IF(AND(ISNUMBER(O12),O12=Q12),1,0)+IF(AND(ISNUMBER(S12),S12=U12),1,0)</f>
        <v>0</v>
      </c>
      <c r="Y12" s="5">
        <f>V12*2</f>
        <v>0</v>
      </c>
      <c r="Z12" s="5">
        <f>W12*0</f>
        <v>0</v>
      </c>
      <c r="AA12" s="5">
        <f>X12*1</f>
        <v>0</v>
      </c>
      <c r="AB12" s="5">
        <f>Y12+Z12+AA12</f>
        <v>0</v>
      </c>
      <c r="AC12" s="5">
        <f>IF(ISNUMBER(C12),C12,0)+IF(ISNUMBER(G12),G12,0)+IF(ISNUMBER(O12),O12,0)+IF(ISNUMBER(S12),S12,0)</f>
        <v>0</v>
      </c>
      <c r="AD12" s="5">
        <f>IF(ISNUMBER(E12),E12,0)+IF(ISNUMBER(I12),I12,0)+IF(ISNUMBER(Q12),Q12,0)+IF(ISNUMBER(U12),U12,0)</f>
        <v>0</v>
      </c>
      <c r="AE12" s="5">
        <f>AC12-AD12</f>
        <v>0</v>
      </c>
      <c r="AF12" s="3"/>
      <c r="AG12" s="4"/>
    </row>
    <row r="13" spans="1:38" ht="19.5" customHeight="1">
      <c r="A13" s="46" t="s">
        <v>21</v>
      </c>
      <c r="B13" s="16"/>
      <c r="C13" s="12"/>
      <c r="D13" s="32" t="s" ph="1">
        <v>13</v>
      </c>
      <c r="E13" s="13"/>
      <c r="F13" s="16"/>
      <c r="G13" s="12"/>
      <c r="H13" s="32" t="s">
        <v>13</v>
      </c>
      <c r="I13" s="13"/>
      <c r="J13" s="16"/>
      <c r="K13" s="12"/>
      <c r="L13" s="32" t="s">
        <v>13</v>
      </c>
      <c r="M13" s="13"/>
      <c r="N13" s="48"/>
      <c r="O13" s="49"/>
      <c r="P13" s="49"/>
      <c r="Q13" s="50"/>
      <c r="R13" s="16"/>
      <c r="S13" s="12" t="str">
        <f>IF(Q14="","",Q14)</f>
        <v/>
      </c>
      <c r="T13" s="12" t="s">
        <v>13</v>
      </c>
      <c r="U13" s="13" t="str">
        <f>IF(O14="","",O14)</f>
        <v/>
      </c>
      <c r="V13" s="14">
        <f>IF(C13&gt;E13,1,0)+IF(G13&gt;I13,1,0)+IF(K13&gt;M13,1,0)+IF(S13&gt;U13,1,0)</f>
        <v>0</v>
      </c>
      <c r="W13" s="5">
        <f>IF(C13&lt;E13,1,0)+IF(G13&lt;I13,1,0)+IF(K13&lt;M13,1,0)+IF(S13&lt;U13,1,0)</f>
        <v>0</v>
      </c>
      <c r="X13" s="5">
        <f>IF(AND(ISNUMBER(C13),C13=E13),1,0)+IF(AND(ISNUMBER(G13),G13=I13),1,)+IF(AND(ISNUMBER(K13),K13=M13),1,0)+IF(AND(ISNUMBER(S13),S13=U13),1,0)</f>
        <v>0</v>
      </c>
      <c r="Y13" s="5">
        <f>V13*2</f>
        <v>0</v>
      </c>
      <c r="Z13" s="5">
        <f>W13*0</f>
        <v>0</v>
      </c>
      <c r="AA13" s="5">
        <f>X13*1</f>
        <v>0</v>
      </c>
      <c r="AB13" s="5">
        <f>Y13+Z13+AA13</f>
        <v>0</v>
      </c>
      <c r="AC13" s="5">
        <f>IF(ISNUMBER(C13),C13,0)+IF(ISNUMBER(G13),G13,0)+IF(ISNUMBER(K13),K13,0)+IF(ISNUMBER(S13),S13,0)</f>
        <v>0</v>
      </c>
      <c r="AD13" s="5">
        <f>IF(ISNUMBER(E13),E13,0)+IF(ISNUMBER(I13),I13,0)+IF(ISNUMBER(M13),M13,0)+IF(ISNUMBER(U13),U13,0)</f>
        <v>0</v>
      </c>
      <c r="AE13" s="5">
        <f>AC13-AD13</f>
        <v>0</v>
      </c>
      <c r="AF13" s="3"/>
      <c r="AG13" s="4"/>
    </row>
    <row r="14" spans="1:38" ht="19.5" customHeight="1">
      <c r="A14" s="46" t="s">
        <v>22</v>
      </c>
      <c r="B14" s="16"/>
      <c r="C14" s="12"/>
      <c r="D14" s="32" t="s" ph="1">
        <v>13</v>
      </c>
      <c r="E14" s="13"/>
      <c r="F14" s="16" t="s">
        <v>48</v>
      </c>
      <c r="G14" s="12">
        <v>3</v>
      </c>
      <c r="H14" s="32" t="s">
        <v>13</v>
      </c>
      <c r="I14" s="13">
        <v>3</v>
      </c>
      <c r="J14" s="16"/>
      <c r="K14" s="12"/>
      <c r="L14" s="32" t="s">
        <v>13</v>
      </c>
      <c r="M14" s="13"/>
      <c r="N14" s="16"/>
      <c r="O14" s="12"/>
      <c r="P14" s="32" t="s">
        <v>13</v>
      </c>
      <c r="Q14" s="13"/>
      <c r="R14" s="48"/>
      <c r="S14" s="49"/>
      <c r="T14" s="49"/>
      <c r="U14" s="50"/>
      <c r="V14" s="14">
        <f>IF(C14&gt;E14,1,0)+IF(G14&gt;I14,1,0)+IF(K14&gt;M14,1,0)+IF(O14&gt;Q14,1,0)</f>
        <v>0</v>
      </c>
      <c r="W14" s="5">
        <f>IF(C14&lt;E14,1,0)+IF(G14&lt;I14,1,0)+IF(K14&lt;M14,1,0)+IF(O14&lt;Q14,1,0)</f>
        <v>0</v>
      </c>
      <c r="X14" s="5">
        <f>IF(AND(ISNUMBER(C14),C14=E14),1,0)+IF(AND(ISNUMBER(G14),G14=I14),1,)+IF(AND(ISNUMBER(K14),K14=M14),1,0)+IF(AND(ISNUMBER(O14),O14=Q14),1,0)</f>
        <v>1</v>
      </c>
      <c r="Y14" s="5">
        <f>V14*2</f>
        <v>0</v>
      </c>
      <c r="Z14" s="5">
        <f>W14*0</f>
        <v>0</v>
      </c>
      <c r="AA14" s="5">
        <f>X14*1</f>
        <v>1</v>
      </c>
      <c r="AB14" s="5">
        <f>Y14+Z14+AA14</f>
        <v>1</v>
      </c>
      <c r="AC14" s="5">
        <f>IF(ISNUMBER(C14),C14,0)+IF(ISNUMBER(G14),G14,0)+IF(ISNUMBER(K14),K14,0)+IF(ISNUMBER(O14),O14,0)</f>
        <v>3</v>
      </c>
      <c r="AD14" s="5">
        <f>IF(ISNUMBER(E14),E14,0)+IF(ISNUMBER(I14),I14,0)+IF(ISNUMBER(M14),M14,0)+IF(ISNUMBER(Q14),Q14,0)</f>
        <v>3</v>
      </c>
      <c r="AE14" s="5">
        <f>AC14-AD14</f>
        <v>0</v>
      </c>
      <c r="AF14" s="3"/>
      <c r="AG14" s="4"/>
    </row>
    <row r="15" spans="1:38" ht="15" customHeight="1">
      <c r="A15" s="18"/>
      <c r="B15" s="6"/>
      <c r="C15" s="7"/>
      <c r="D15" s="7"/>
      <c r="E15" s="7"/>
      <c r="F15" s="7"/>
      <c r="G15" s="8"/>
      <c r="H15" s="8"/>
      <c r="I15" s="8"/>
      <c r="J15" s="8"/>
      <c r="K15" s="9"/>
      <c r="L15" s="9"/>
      <c r="M15" s="9"/>
      <c r="N15" s="9"/>
      <c r="O15" s="17"/>
      <c r="P15" s="17"/>
      <c r="Q15" s="17"/>
      <c r="R15" s="17"/>
      <c r="S15" s="17"/>
      <c r="T15" s="9"/>
      <c r="U15" s="9"/>
      <c r="V15" s="9"/>
      <c r="W15" s="9"/>
      <c r="X15" s="9"/>
      <c r="Y15" s="15"/>
      <c r="Z15" s="1"/>
      <c r="AA15" s="10"/>
      <c r="AB15" s="10"/>
      <c r="AC15" s="11"/>
      <c r="AD15" s="11"/>
      <c r="AE15" s="11"/>
      <c r="AF15" s="10"/>
      <c r="AG15" s="4"/>
    </row>
    <row r="16" spans="1:38" ht="19.5" customHeight="1">
      <c r="A16" s="34" t="s">
        <v>42</v>
      </c>
      <c r="B16" s="71" t="str">
        <f>+A17</f>
        <v>東部フェニックス</v>
      </c>
      <c r="C16" s="72"/>
      <c r="D16" s="72"/>
      <c r="E16" s="73"/>
      <c r="F16" s="71" t="str">
        <f>+A18</f>
        <v>加賀シャトルズ</v>
      </c>
      <c r="G16" s="72"/>
      <c r="H16" s="72"/>
      <c r="I16" s="73"/>
      <c r="J16" s="71" t="str">
        <f>+A19</f>
        <v>沼南フラワーズ</v>
      </c>
      <c r="K16" s="72"/>
      <c r="L16" s="72"/>
      <c r="M16" s="73"/>
      <c r="N16" s="71" t="str">
        <f>+A20</f>
        <v>豊上ジュニアーズ</v>
      </c>
      <c r="O16" s="72"/>
      <c r="P16" s="72"/>
      <c r="Q16" s="73"/>
      <c r="R16" s="2" t="s">
        <v>0</v>
      </c>
      <c r="S16" s="2" t="s">
        <v>1</v>
      </c>
      <c r="T16" s="2" t="s">
        <v>2</v>
      </c>
      <c r="U16" s="2" t="s">
        <v>3</v>
      </c>
      <c r="V16" s="2" t="s">
        <v>4</v>
      </c>
      <c r="W16" s="2" t="s">
        <v>5</v>
      </c>
      <c r="X16" s="2" t="s">
        <v>6</v>
      </c>
      <c r="Y16" s="2" t="s">
        <v>7</v>
      </c>
      <c r="Z16" s="2" t="s">
        <v>8</v>
      </c>
      <c r="AA16" s="2" t="s">
        <v>9</v>
      </c>
      <c r="AB16" s="2" t="s">
        <v>14</v>
      </c>
      <c r="AC16" s="29"/>
      <c r="AD16" s="29"/>
      <c r="AE16" s="29"/>
      <c r="AF16" s="29"/>
      <c r="AG16" s="4"/>
    </row>
    <row r="17" spans="1:33" ht="19.5" customHeight="1">
      <c r="A17" s="46" t="s">
        <v>23</v>
      </c>
      <c r="B17" s="48"/>
      <c r="C17" s="49"/>
      <c r="D17" s="49"/>
      <c r="E17" s="50"/>
      <c r="F17" s="16"/>
      <c r="G17" s="32" t="str">
        <f>IF(E18="","",E18)</f>
        <v/>
      </c>
      <c r="H17" s="32" t="s">
        <v>13</v>
      </c>
      <c r="I17" s="33" t="str">
        <f>IF(C18="","",C18)</f>
        <v/>
      </c>
      <c r="J17" s="16" t="s">
        <v>47</v>
      </c>
      <c r="K17" s="32">
        <f>IF(E19="","",E19)</f>
        <v>0</v>
      </c>
      <c r="L17" s="32" t="s">
        <v>13</v>
      </c>
      <c r="M17" s="33">
        <f>IF(C19="","",C19)</f>
        <v>7</v>
      </c>
      <c r="N17" s="16"/>
      <c r="O17" s="32" t="str">
        <f>IF(E20="","",E20)</f>
        <v/>
      </c>
      <c r="P17" s="32" t="s">
        <v>13</v>
      </c>
      <c r="Q17" s="33" t="str">
        <f>IF(C20="","",C20)</f>
        <v/>
      </c>
      <c r="R17" s="14">
        <f>IF(C17&gt;E17,1,0)+IF(G17&gt;I17,1,0)+IF(K17&gt;M17,1,0)+IF(O17&gt;Q17,1,0)</f>
        <v>0</v>
      </c>
      <c r="S17" s="5">
        <f>IF(C17&lt;E17,1,0)+IF(G17&lt;I17,1,0)+IF(K17&lt;M17,1,0)+IF(O17&lt;Q17,1,0)</f>
        <v>1</v>
      </c>
      <c r="T17" s="5">
        <f>+IF(AND(ISNUMBER(C17),C17=E17),1,)+IF(AND(ISNUMBER(G17),G17=I17),1,0)+IF(AND(ISNUMBER(K17),K17=M17),1,0)+IF(AND(ISNUMBER(O17),O17=Q17),1,0)</f>
        <v>0</v>
      </c>
      <c r="U17" s="5">
        <f>R17*2</f>
        <v>0</v>
      </c>
      <c r="V17" s="5">
        <f>S17*0</f>
        <v>0</v>
      </c>
      <c r="W17" s="5">
        <f>T17*1</f>
        <v>0</v>
      </c>
      <c r="X17" s="5">
        <f>U17+V17+W17</f>
        <v>0</v>
      </c>
      <c r="Y17" s="5">
        <f>IF(ISNUMBER(C17),C17,0)+IF(ISNUMBER(G17),G17,0)+IF(ISNUMBER(K17),K17,0)+IF(ISNUMBER(O17),O17,0)</f>
        <v>0</v>
      </c>
      <c r="Z17" s="5">
        <f>IF(ISNUMBER(E17),E17,0)+IF(ISNUMBER(I17),I17,0)+IF(ISNUMBER(M17),M17,0)+IF(ISNUMBER(Q17),Q17,0)</f>
        <v>7</v>
      </c>
      <c r="AA17" s="5">
        <f>Y17-Z17</f>
        <v>-7</v>
      </c>
      <c r="AB17" s="31"/>
      <c r="AC17" s="29"/>
      <c r="AD17" s="29"/>
      <c r="AE17" s="29"/>
      <c r="AF17" s="29"/>
      <c r="AG17" s="4"/>
    </row>
    <row r="18" spans="1:33" ht="19.5" customHeight="1">
      <c r="A18" s="46" t="s">
        <v>24</v>
      </c>
      <c r="B18" s="16"/>
      <c r="C18" s="32"/>
      <c r="D18" s="32" t="s" ph="1">
        <v>13</v>
      </c>
      <c r="E18" s="33"/>
      <c r="F18" s="48"/>
      <c r="G18" s="49"/>
      <c r="H18" s="49"/>
      <c r="I18" s="50"/>
      <c r="J18" s="16"/>
      <c r="K18" s="32" t="str">
        <f>IF(I19="","",I19)</f>
        <v/>
      </c>
      <c r="L18" s="32" t="s">
        <v>13</v>
      </c>
      <c r="M18" s="33" t="str">
        <f>IF(G19="","",G19)</f>
        <v/>
      </c>
      <c r="N18" s="16"/>
      <c r="O18" s="32" t="str">
        <f>IF(I20="","",I20)</f>
        <v/>
      </c>
      <c r="P18" s="32" t="s">
        <v>13</v>
      </c>
      <c r="Q18" s="33" t="str">
        <f>IF(G20="","",G20)</f>
        <v/>
      </c>
      <c r="R18" s="14">
        <f>IF(C18&gt;E18,1,0)+IF(G18&gt;I18,1,0)+IF(K18&gt;M18,1,0)+IF(O18&gt;Q18,1,0)</f>
        <v>0</v>
      </c>
      <c r="S18" s="5">
        <f>IF(C18&lt;E18,1,0)+IF(G18&lt;I18,1,0)+IF(K18&lt;M18,1,0)+IF(O18&lt;Q18,1,0)</f>
        <v>0</v>
      </c>
      <c r="T18" s="5">
        <f>+IF(AND(ISNUMBER(C18),C18=E18),1,)+IF(AND(ISNUMBER(G18),G18=I18),1,0)+IF(AND(ISNUMBER(K18),K18=M18),1,0)+IF(AND(ISNUMBER(O18),O18=Q18),1,0)</f>
        <v>0</v>
      </c>
      <c r="U18" s="5">
        <f>R18*2</f>
        <v>0</v>
      </c>
      <c r="V18" s="5">
        <f>S18*0</f>
        <v>0</v>
      </c>
      <c r="W18" s="5">
        <f>T18*1</f>
        <v>0</v>
      </c>
      <c r="X18" s="5">
        <f>U18+V18+W18</f>
        <v>0</v>
      </c>
      <c r="Y18" s="5">
        <f>IF(ISNUMBER(C18),C18,0)+IF(ISNUMBER(G18),G18,0)+IF(ISNUMBER(K18),K18,0)+IF(ISNUMBER(O18),O18,0)</f>
        <v>0</v>
      </c>
      <c r="Z18" s="5">
        <f>IF(ISNUMBER(E18),E18,0)+IF(ISNUMBER(I18),I18,0)+IF(ISNUMBER(M18),M18,0)+IF(ISNUMBER(Q18),Q18,0)</f>
        <v>0</v>
      </c>
      <c r="AA18" s="5">
        <f>Y18-Z18</f>
        <v>0</v>
      </c>
      <c r="AB18" s="31"/>
      <c r="AC18" s="29"/>
      <c r="AD18" s="29"/>
      <c r="AE18" s="29"/>
      <c r="AF18" s="29"/>
      <c r="AG18" s="4"/>
    </row>
    <row r="19" spans="1:33" ht="19.5" customHeight="1">
      <c r="A19" s="46" t="s">
        <v>25</v>
      </c>
      <c r="B19" s="16" t="s">
        <v>46</v>
      </c>
      <c r="C19" s="32">
        <v>7</v>
      </c>
      <c r="D19" s="32" t="s" ph="1">
        <v>13</v>
      </c>
      <c r="E19" s="33">
        <v>0</v>
      </c>
      <c r="F19" s="16"/>
      <c r="G19" s="32"/>
      <c r="H19" s="32" t="s" ph="1">
        <v>13</v>
      </c>
      <c r="I19" s="33"/>
      <c r="J19" s="48"/>
      <c r="K19" s="49"/>
      <c r="L19" s="49"/>
      <c r="M19" s="50"/>
      <c r="N19" s="16"/>
      <c r="O19" s="32" t="str">
        <f>IF(M20="","",M20)</f>
        <v/>
      </c>
      <c r="P19" s="32" t="s">
        <v>13</v>
      </c>
      <c r="Q19" s="33" t="str">
        <f>IF(K20="","",K20)</f>
        <v/>
      </c>
      <c r="R19" s="14">
        <f>IF(C19&gt;E19,1,0)+IF(G19&gt;I19,1,0)+IF(K19&gt;M19,1,0)+IF(O19&gt;Q19,1,0)</f>
        <v>1</v>
      </c>
      <c r="S19" s="5">
        <f>IF(C19&lt;E19,1,0)+IF(G19&lt;I19,1,0)+IF(K19&lt;M19,1,0)+IF(O19&lt;Q19,1,0)</f>
        <v>0</v>
      </c>
      <c r="T19" s="5">
        <f>+IF(AND(ISNUMBER(C19),C19=E19),1,)+IF(AND(ISNUMBER(G19),G19=I19),1,0)+IF(AND(ISNUMBER(K19),K19=M19),1,0)+IF(AND(ISNUMBER(O19),O19=Q19),1,0)</f>
        <v>0</v>
      </c>
      <c r="U19" s="5">
        <f>R19*2</f>
        <v>2</v>
      </c>
      <c r="V19" s="5">
        <f>S19*0</f>
        <v>0</v>
      </c>
      <c r="W19" s="5">
        <f>T19*1</f>
        <v>0</v>
      </c>
      <c r="X19" s="5">
        <f>U19+V19+W19</f>
        <v>2</v>
      </c>
      <c r="Y19" s="5">
        <f>IF(ISNUMBER(C19),C19,0)+IF(ISNUMBER(G19),G19,0)+IF(ISNUMBER(K19),K19,0)+IF(ISNUMBER(O19),O19,0)</f>
        <v>7</v>
      </c>
      <c r="Z19" s="5">
        <f>IF(ISNUMBER(E19),E19,0)+IF(ISNUMBER(I19),I19,0)+IF(ISNUMBER(M19),M19,0)+IF(ISNUMBER(Q19),Q19,0)</f>
        <v>0</v>
      </c>
      <c r="AA19" s="5">
        <f>Y19-Z19</f>
        <v>7</v>
      </c>
      <c r="AB19" s="31"/>
      <c r="AC19" s="29"/>
      <c r="AD19" s="29"/>
      <c r="AE19" s="29"/>
      <c r="AF19" s="29"/>
      <c r="AG19" s="4"/>
    </row>
    <row r="20" spans="1:33" ht="19.5" customHeight="1">
      <c r="A20" s="46" t="s">
        <v>26</v>
      </c>
      <c r="B20" s="16"/>
      <c r="C20" s="32"/>
      <c r="D20" s="32" t="s" ph="1">
        <v>13</v>
      </c>
      <c r="E20" s="33"/>
      <c r="F20" s="16"/>
      <c r="G20" s="32"/>
      <c r="H20" s="32" t="s" ph="1">
        <v>13</v>
      </c>
      <c r="I20" s="33"/>
      <c r="J20" s="16"/>
      <c r="K20" s="32"/>
      <c r="L20" s="32" t="s" ph="1">
        <v>13</v>
      </c>
      <c r="M20" s="33"/>
      <c r="N20" s="48"/>
      <c r="O20" s="49"/>
      <c r="P20" s="49"/>
      <c r="Q20" s="50"/>
      <c r="R20" s="14">
        <f>IF(C20&gt;E20,1,0)+IF(G20&gt;I20,1,0)+IF(K20&gt;M20,1,0)+IF(O20&gt;Q20,1,0)</f>
        <v>0</v>
      </c>
      <c r="S20" s="5">
        <f>IF(C20&lt;E20,1,0)+IF(G20&lt;I20,1,0)+IF(K20&lt;M20,1,0)+IF(O20&lt;Q20,1,0)</f>
        <v>0</v>
      </c>
      <c r="T20" s="5">
        <f>+IF(AND(ISNUMBER(C20),C20=E20),1,)+IF(AND(ISNUMBER(G20),G20=I20),1,0)+IF(AND(ISNUMBER(K20),K20=M20),1,0)+IF(AND(ISNUMBER(O20),O20=Q20),1,0)</f>
        <v>0</v>
      </c>
      <c r="U20" s="5">
        <f>R20*2</f>
        <v>0</v>
      </c>
      <c r="V20" s="5">
        <f>S20*0</f>
        <v>0</v>
      </c>
      <c r="W20" s="5">
        <f>T20*1</f>
        <v>0</v>
      </c>
      <c r="X20" s="5">
        <f>U20+V20+W20</f>
        <v>0</v>
      </c>
      <c r="Y20" s="5">
        <f>IF(ISNUMBER(C20),C20,0)+IF(ISNUMBER(G20),G20,0)+IF(ISNUMBER(K20),K20,0)+IF(ISNUMBER(O20),O20,0)</f>
        <v>0</v>
      </c>
      <c r="Z20" s="5">
        <f>IF(ISNUMBER(E20),E20,0)+IF(ISNUMBER(I20),I20,0)+IF(ISNUMBER(M20),M20,0)+IF(ISNUMBER(Q20),Q20,0)</f>
        <v>0</v>
      </c>
      <c r="AA20" s="5">
        <f>Y20-Z20</f>
        <v>0</v>
      </c>
      <c r="AB20" s="31"/>
      <c r="AC20" s="29"/>
      <c r="AD20" s="29"/>
      <c r="AE20" s="29"/>
      <c r="AF20" s="29"/>
      <c r="AG20" s="4"/>
    </row>
    <row r="21" spans="1:33" ht="15" customHeight="1">
      <c r="A21" s="18"/>
      <c r="B21" s="6"/>
      <c r="C21" s="7"/>
      <c r="D21" s="7"/>
      <c r="E21" s="7"/>
      <c r="F21" s="7"/>
      <c r="G21" s="8"/>
      <c r="H21" s="8"/>
      <c r="I21" s="8"/>
      <c r="J21" s="8"/>
      <c r="K21" s="9"/>
      <c r="L21" s="9"/>
      <c r="M21" s="9"/>
      <c r="N21" s="9"/>
      <c r="O21" s="17"/>
      <c r="P21" s="17"/>
      <c r="Q21" s="17"/>
      <c r="R21" s="17"/>
      <c r="S21" s="17"/>
      <c r="T21" s="9"/>
      <c r="U21" s="9"/>
      <c r="V21" s="1"/>
      <c r="W21" s="10"/>
      <c r="X21" s="10"/>
      <c r="Y21" s="11" t="s">
        <v>10</v>
      </c>
      <c r="Z21" s="11" t="s">
        <v>11</v>
      </c>
      <c r="AA21" s="11" t="s">
        <v>12</v>
      </c>
      <c r="AB21" s="10"/>
      <c r="AC21" s="10"/>
      <c r="AD21" s="10"/>
      <c r="AE21" s="10"/>
      <c r="AF21" s="10"/>
      <c r="AG21" s="4"/>
    </row>
    <row r="22" spans="1:33" ht="19.5" customHeight="1">
      <c r="A22" s="34" t="s">
        <v>43</v>
      </c>
      <c r="B22" s="71" t="str">
        <f>+A23</f>
        <v>南部少年野球クラブ</v>
      </c>
      <c r="C22" s="72"/>
      <c r="D22" s="72"/>
      <c r="E22" s="73"/>
      <c r="F22" s="71" t="str">
        <f>+A24</f>
        <v>湖北フレンズ</v>
      </c>
      <c r="G22" s="72"/>
      <c r="H22" s="72"/>
      <c r="I22" s="73"/>
      <c r="J22" s="71" t="str">
        <f>+A25</f>
        <v>柏リアノス</v>
      </c>
      <c r="K22" s="72"/>
      <c r="L22" s="72"/>
      <c r="M22" s="73"/>
      <c r="N22" s="71" t="str">
        <f>+A26</f>
        <v>松葉ニューセラミックス</v>
      </c>
      <c r="O22" s="72"/>
      <c r="P22" s="72"/>
      <c r="Q22" s="73"/>
      <c r="R22" s="2" t="s">
        <v>0</v>
      </c>
      <c r="S22" s="2" t="s">
        <v>1</v>
      </c>
      <c r="T22" s="2" t="s">
        <v>2</v>
      </c>
      <c r="U22" s="2" t="s">
        <v>3</v>
      </c>
      <c r="V22" s="2" t="s">
        <v>4</v>
      </c>
      <c r="W22" s="2" t="s">
        <v>5</v>
      </c>
      <c r="X22" s="2" t="s">
        <v>6</v>
      </c>
      <c r="Y22" s="2" t="s">
        <v>7</v>
      </c>
      <c r="Z22" s="2" t="s">
        <v>8</v>
      </c>
      <c r="AA22" s="2" t="s">
        <v>9</v>
      </c>
      <c r="AB22" s="2" t="s">
        <v>14</v>
      </c>
      <c r="AC22" s="29"/>
      <c r="AD22" s="29"/>
      <c r="AE22" s="29"/>
      <c r="AF22" s="29"/>
      <c r="AG22" s="4"/>
    </row>
    <row r="23" spans="1:33" ht="19.5" customHeight="1">
      <c r="A23" s="46" t="s">
        <v>27</v>
      </c>
      <c r="B23" s="48"/>
      <c r="C23" s="49"/>
      <c r="D23" s="49"/>
      <c r="E23" s="50"/>
      <c r="F23" s="16"/>
      <c r="G23" s="32" t="str">
        <f>IF(E24="","",E24)</f>
        <v/>
      </c>
      <c r="H23" s="32" t="s">
        <v>13</v>
      </c>
      <c r="I23" s="33" t="str">
        <f>IF(C24="","",C24)</f>
        <v/>
      </c>
      <c r="J23" s="16"/>
      <c r="K23" s="32" t="str">
        <f>IF(E25="","",E25)</f>
        <v/>
      </c>
      <c r="L23" s="32" t="s">
        <v>13</v>
      </c>
      <c r="M23" s="33" t="str">
        <f>IF(C25="","",C25)</f>
        <v/>
      </c>
      <c r="N23" s="16"/>
      <c r="O23" s="32" t="str">
        <f>IF(E26="","",E26)</f>
        <v/>
      </c>
      <c r="P23" s="32" t="s">
        <v>13</v>
      </c>
      <c r="Q23" s="33" t="str">
        <f>IF(C26="","",C26)</f>
        <v/>
      </c>
      <c r="R23" s="14">
        <f>IF(C23&gt;E23,1,0)+IF(G23&gt;I23,1,0)+IF(K23&gt;M23,1,0)+IF(O23&gt;Q23,1,0)</f>
        <v>0</v>
      </c>
      <c r="S23" s="5">
        <f>IF(C23&lt;E23,1,0)+IF(G23&lt;I23,1,0)+IF(K23&lt;M23,1,0)+IF(O23&lt;Q23,1,0)</f>
        <v>0</v>
      </c>
      <c r="T23" s="5">
        <f>+IF(AND(ISNUMBER(C23),C23=E23),1,)+IF(AND(ISNUMBER(G23),G23=I23),1,0)+IF(AND(ISNUMBER(K23),K23=M23),1,0)+IF(AND(ISNUMBER(O23),O23=Q23),1,0)</f>
        <v>0</v>
      </c>
      <c r="U23" s="5">
        <f>R23*2</f>
        <v>0</v>
      </c>
      <c r="V23" s="5">
        <f>S23*0</f>
        <v>0</v>
      </c>
      <c r="W23" s="5">
        <f>T23*1</f>
        <v>0</v>
      </c>
      <c r="X23" s="5">
        <f>U23+V23+W23</f>
        <v>0</v>
      </c>
      <c r="Y23" s="5">
        <f>IF(ISNUMBER(C23),C23,0)+IF(ISNUMBER(G23),G23,0)+IF(ISNUMBER(K23),K23,0)+IF(ISNUMBER(O23),O23,0)</f>
        <v>0</v>
      </c>
      <c r="Z23" s="5">
        <f>IF(ISNUMBER(E23),E23,0)+IF(ISNUMBER(I23),I23,0)+IF(ISNUMBER(M23),M23,0)+IF(ISNUMBER(Q23),Q23,0)</f>
        <v>0</v>
      </c>
      <c r="AA23" s="5">
        <f>Y23-Z23</f>
        <v>0</v>
      </c>
      <c r="AB23" s="31"/>
      <c r="AC23" s="29"/>
      <c r="AD23" s="29"/>
      <c r="AE23" s="29"/>
      <c r="AF23" s="29"/>
      <c r="AG23" s="4"/>
    </row>
    <row r="24" spans="1:33" ht="19.5" customHeight="1">
      <c r="A24" s="46" t="s">
        <v>28</v>
      </c>
      <c r="B24" s="16"/>
      <c r="C24" s="32"/>
      <c r="D24" s="32" t="s" ph="1">
        <v>13</v>
      </c>
      <c r="E24" s="33"/>
      <c r="F24" s="48"/>
      <c r="G24" s="49"/>
      <c r="H24" s="49"/>
      <c r="I24" s="50"/>
      <c r="J24" s="16"/>
      <c r="K24" s="32" t="str">
        <f>IF(I25="","",I25)</f>
        <v/>
      </c>
      <c r="L24" s="32" t="s">
        <v>13</v>
      </c>
      <c r="M24" s="33" t="str">
        <f>IF(G25="","",G25)</f>
        <v/>
      </c>
      <c r="N24" s="16" t="s">
        <v>46</v>
      </c>
      <c r="O24" s="32">
        <f>IF(I26="","",I26)</f>
        <v>9</v>
      </c>
      <c r="P24" s="32" t="s">
        <v>13</v>
      </c>
      <c r="Q24" s="33">
        <f>IF(G26="","",G26)</f>
        <v>8</v>
      </c>
      <c r="R24" s="14">
        <f>IF(C24&gt;E24,1,0)+IF(G24&gt;I24,1,0)+IF(K24&gt;M24,1,0)+IF(O24&gt;Q24,1,0)</f>
        <v>1</v>
      </c>
      <c r="S24" s="5">
        <f>IF(C24&lt;E24,1,0)+IF(G24&lt;I24,1,0)+IF(K24&lt;M24,1,0)+IF(O24&lt;Q24,1,0)</f>
        <v>0</v>
      </c>
      <c r="T24" s="5">
        <f>+IF(AND(ISNUMBER(C24),C24=E24),1,)+IF(AND(ISNUMBER(G24),G24=I24),1,0)+IF(AND(ISNUMBER(K24),K24=M24),1,0)+IF(AND(ISNUMBER(O24),O24=Q24),1,0)</f>
        <v>0</v>
      </c>
      <c r="U24" s="5">
        <f>R24*2</f>
        <v>2</v>
      </c>
      <c r="V24" s="5">
        <f>S24*0</f>
        <v>0</v>
      </c>
      <c r="W24" s="5">
        <f>T24*1</f>
        <v>0</v>
      </c>
      <c r="X24" s="5">
        <f>U24+V24+W24</f>
        <v>2</v>
      </c>
      <c r="Y24" s="5">
        <f>IF(ISNUMBER(C24),C24,0)+IF(ISNUMBER(G24),G24,0)+IF(ISNUMBER(K24),K24,0)+IF(ISNUMBER(O24),O24,0)</f>
        <v>9</v>
      </c>
      <c r="Z24" s="5">
        <f>IF(ISNUMBER(E24),E24,0)+IF(ISNUMBER(I24),I24,0)+IF(ISNUMBER(M24),M24,0)+IF(ISNUMBER(Q24),Q24,0)</f>
        <v>8</v>
      </c>
      <c r="AA24" s="5">
        <f>Y24-Z24</f>
        <v>1</v>
      </c>
      <c r="AB24" s="31"/>
      <c r="AC24" s="29"/>
      <c r="AD24" s="29"/>
      <c r="AE24" s="29"/>
      <c r="AF24" s="29"/>
      <c r="AG24" s="4"/>
    </row>
    <row r="25" spans="1:33" ht="19.5" customHeight="1">
      <c r="A25" s="46" t="s">
        <v>29</v>
      </c>
      <c r="B25" s="16"/>
      <c r="C25" s="32"/>
      <c r="D25" s="32" t="s" ph="1">
        <v>13</v>
      </c>
      <c r="E25" s="33"/>
      <c r="F25" s="16"/>
      <c r="G25" s="32"/>
      <c r="H25" s="32" t="s" ph="1">
        <v>13</v>
      </c>
      <c r="I25" s="33"/>
      <c r="J25" s="48"/>
      <c r="K25" s="49"/>
      <c r="L25" s="49"/>
      <c r="M25" s="50"/>
      <c r="N25" s="16"/>
      <c r="O25" s="32" t="str">
        <f>IF(M26="","",M26)</f>
        <v/>
      </c>
      <c r="P25" s="32" t="s">
        <v>13</v>
      </c>
      <c r="Q25" s="33" t="str">
        <f>IF(K26="","",K26)</f>
        <v/>
      </c>
      <c r="R25" s="14">
        <f>IF(C25&gt;E25,1,0)+IF(G25&gt;I25,1,0)+IF(K25&gt;M25,1,0)+IF(O25&gt;Q25,1,0)</f>
        <v>0</v>
      </c>
      <c r="S25" s="5">
        <f>IF(C25&lt;E25,1,0)+IF(G25&lt;I25,1,0)+IF(K25&lt;M25,1,0)+IF(O25&lt;Q25,1,0)</f>
        <v>0</v>
      </c>
      <c r="T25" s="5">
        <f>+IF(AND(ISNUMBER(C25),C25=E25),1,)+IF(AND(ISNUMBER(G25),G25=I25),1,0)+IF(AND(ISNUMBER(K25),K25=M25),1,0)+IF(AND(ISNUMBER(O25),O25=Q25),1,0)</f>
        <v>0</v>
      </c>
      <c r="U25" s="5">
        <f>R25*2</f>
        <v>0</v>
      </c>
      <c r="V25" s="5">
        <f>S25*0</f>
        <v>0</v>
      </c>
      <c r="W25" s="5">
        <f>T25*1</f>
        <v>0</v>
      </c>
      <c r="X25" s="5">
        <f>U25+V25+W25</f>
        <v>0</v>
      </c>
      <c r="Y25" s="5">
        <f>IF(ISNUMBER(C25),C25,0)+IF(ISNUMBER(G25),G25,0)+IF(ISNUMBER(K25),K25,0)+IF(ISNUMBER(O25),O25,0)</f>
        <v>0</v>
      </c>
      <c r="Z25" s="5">
        <f>IF(ISNUMBER(E25),E25,0)+IF(ISNUMBER(I25),I25,0)+IF(ISNUMBER(M25),M25,0)+IF(ISNUMBER(Q25),Q25,0)</f>
        <v>0</v>
      </c>
      <c r="AA25" s="5">
        <f>Y25-Z25</f>
        <v>0</v>
      </c>
      <c r="AB25" s="31"/>
      <c r="AC25" s="29"/>
      <c r="AD25" s="29"/>
      <c r="AE25" s="29"/>
      <c r="AF25" s="29"/>
      <c r="AG25" s="4"/>
    </row>
    <row r="26" spans="1:33" ht="19.5" customHeight="1">
      <c r="A26" s="46" t="s">
        <v>30</v>
      </c>
      <c r="B26" s="16"/>
      <c r="C26" s="32"/>
      <c r="D26" s="32" t="s" ph="1">
        <v>13</v>
      </c>
      <c r="E26" s="33"/>
      <c r="F26" s="16" t="s">
        <v>47</v>
      </c>
      <c r="G26" s="32">
        <v>8</v>
      </c>
      <c r="H26" s="32" t="s" ph="1">
        <v>13</v>
      </c>
      <c r="I26" s="33">
        <v>9</v>
      </c>
      <c r="J26" s="16"/>
      <c r="K26" s="32"/>
      <c r="L26" s="32" t="s" ph="1">
        <v>13</v>
      </c>
      <c r="M26" s="33"/>
      <c r="N26" s="48"/>
      <c r="O26" s="49"/>
      <c r="P26" s="49"/>
      <c r="Q26" s="50"/>
      <c r="R26" s="14">
        <f>IF(C26&gt;E26,1,0)+IF(G26&gt;I26,1,0)+IF(K26&gt;M26,1,0)+IF(O26&gt;Q26,1,0)</f>
        <v>0</v>
      </c>
      <c r="S26" s="5">
        <f>IF(C26&lt;E26,1,0)+IF(G26&lt;I26,1,0)+IF(K26&lt;M26,1,0)+IF(O26&lt;Q26,1,0)</f>
        <v>1</v>
      </c>
      <c r="T26" s="5">
        <f>+IF(AND(ISNUMBER(C26),C26=E26),1,)+IF(AND(ISNUMBER(G26),G26=I26),1,0)+IF(AND(ISNUMBER(K26),K26=M26),1,0)+IF(AND(ISNUMBER(O26),O26=Q26),1,0)</f>
        <v>0</v>
      </c>
      <c r="U26" s="5">
        <f>R26*2</f>
        <v>0</v>
      </c>
      <c r="V26" s="5">
        <f>S26*0</f>
        <v>0</v>
      </c>
      <c r="W26" s="5">
        <f>T26*1</f>
        <v>0</v>
      </c>
      <c r="X26" s="5">
        <f>U26+V26+W26</f>
        <v>0</v>
      </c>
      <c r="Y26" s="5">
        <f>IF(ISNUMBER(C26),C26,0)+IF(ISNUMBER(G26),G26,0)+IF(ISNUMBER(K26),K26,0)+IF(ISNUMBER(O26),O26,0)</f>
        <v>8</v>
      </c>
      <c r="Z26" s="5">
        <f>IF(ISNUMBER(E26),E26,0)+IF(ISNUMBER(I26),I26,0)+IF(ISNUMBER(M26),M26,0)+IF(ISNUMBER(Q26),Q26,0)</f>
        <v>9</v>
      </c>
      <c r="AA26" s="5">
        <f>Y26-Z26</f>
        <v>-1</v>
      </c>
      <c r="AB26" s="31"/>
      <c r="AC26" s="29"/>
      <c r="AD26" s="29"/>
      <c r="AE26" s="29"/>
      <c r="AF26" s="29"/>
      <c r="AG26" s="4"/>
    </row>
    <row r="27" spans="1:3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</row>
    <row r="28" spans="1:33" ht="11.45" customHeight="1">
      <c r="A28" s="63" t="s">
        <v>31</v>
      </c>
      <c r="B28" s="4"/>
      <c r="C28" s="4"/>
      <c r="D28" s="4"/>
      <c r="E28" s="4"/>
      <c r="F28" s="4"/>
      <c r="G28" s="4"/>
      <c r="H28" s="64" t="s">
        <v>35</v>
      </c>
      <c r="I28" s="65"/>
      <c r="J28" s="65"/>
      <c r="K28" s="65"/>
      <c r="L28" s="65"/>
      <c r="M28" s="66"/>
      <c r="N28" s="4"/>
      <c r="O28" s="4"/>
      <c r="P28" s="78" t="s">
        <v>44</v>
      </c>
      <c r="Q28" s="78"/>
      <c r="R28" s="78"/>
      <c r="S28" s="78"/>
      <c r="T28" s="78"/>
      <c r="U28" s="78"/>
      <c r="V28" s="78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1:33" ht="11.45" customHeight="1">
      <c r="A29" s="63"/>
      <c r="B29" s="19"/>
      <c r="C29" s="25"/>
      <c r="D29" s="4"/>
      <c r="E29" s="4"/>
      <c r="F29" s="4"/>
      <c r="G29" s="44"/>
      <c r="H29" s="67"/>
      <c r="I29" s="68"/>
      <c r="J29" s="68"/>
      <c r="K29" s="68"/>
      <c r="L29" s="68"/>
      <c r="M29" s="69"/>
      <c r="N29" s="4"/>
      <c r="O29" s="4"/>
      <c r="P29" s="78"/>
      <c r="Q29" s="78"/>
      <c r="R29" s="78"/>
      <c r="S29" s="78"/>
      <c r="T29" s="78"/>
      <c r="U29" s="78"/>
      <c r="V29" s="78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33" ht="11.45" customHeight="1">
      <c r="A30" s="63" t="s">
        <v>32</v>
      </c>
      <c r="B30" s="28"/>
      <c r="C30" s="37"/>
      <c r="D30" s="35"/>
      <c r="E30" s="24"/>
      <c r="F30" s="38"/>
      <c r="G30" s="23"/>
      <c r="H30" s="57" t="s">
        <v>36</v>
      </c>
      <c r="I30" s="58"/>
      <c r="J30" s="58"/>
      <c r="K30" s="58"/>
      <c r="L30" s="58"/>
      <c r="M30" s="59"/>
      <c r="P30" s="78"/>
      <c r="Q30" s="78"/>
      <c r="R30" s="78"/>
      <c r="S30" s="78"/>
      <c r="T30" s="78"/>
      <c r="U30" s="78"/>
      <c r="V30" s="78"/>
    </row>
    <row r="31" spans="1:33" ht="11.45" customHeight="1">
      <c r="A31" s="63"/>
      <c r="C31" s="21"/>
      <c r="D31" s="36"/>
      <c r="E31" s="24"/>
      <c r="F31" s="43"/>
      <c r="H31" s="60"/>
      <c r="I31" s="61"/>
      <c r="J31" s="61"/>
      <c r="K31" s="61"/>
      <c r="L31" s="61"/>
      <c r="M31" s="62"/>
    </row>
    <row r="32" spans="1:33" ht="11.45" customHeight="1">
      <c r="A32" s="63" t="s">
        <v>33</v>
      </c>
      <c r="C32" s="21"/>
      <c r="D32" s="27"/>
      <c r="E32" s="41"/>
      <c r="F32" s="24"/>
      <c r="H32" s="57" t="s">
        <v>37</v>
      </c>
      <c r="I32" s="58"/>
      <c r="J32" s="58"/>
      <c r="K32" s="58"/>
      <c r="L32" s="58"/>
      <c r="M32" s="59"/>
      <c r="P32" s="51"/>
      <c r="Q32" s="52"/>
      <c r="R32" s="52"/>
      <c r="S32" s="52"/>
      <c r="T32" s="52"/>
      <c r="U32" s="53"/>
    </row>
    <row r="33" spans="1:29" ht="11.45" customHeight="1">
      <c r="A33" s="63"/>
      <c r="B33" s="38"/>
      <c r="C33" s="39"/>
      <c r="D33" s="26"/>
      <c r="E33" s="42"/>
      <c r="F33" s="21"/>
      <c r="G33" s="22"/>
      <c r="H33" s="60"/>
      <c r="I33" s="61"/>
      <c r="J33" s="61"/>
      <c r="K33" s="61"/>
      <c r="L33" s="61"/>
      <c r="M33" s="62"/>
      <c r="P33" s="54"/>
      <c r="Q33" s="55"/>
      <c r="R33" s="55"/>
      <c r="S33" s="55"/>
      <c r="T33" s="55"/>
      <c r="U33" s="56"/>
      <c r="V33" s="38"/>
      <c r="W33" s="35"/>
      <c r="X33" s="51"/>
      <c r="Y33" s="52"/>
      <c r="Z33" s="52"/>
      <c r="AA33" s="52"/>
      <c r="AB33" s="52"/>
      <c r="AC33" s="53"/>
    </row>
    <row r="34" spans="1:29" ht="11.45" customHeight="1">
      <c r="A34" s="63" t="s">
        <v>34</v>
      </c>
      <c r="B34" s="20"/>
      <c r="C34" s="40"/>
      <c r="D34" s="70"/>
      <c r="E34" s="70"/>
      <c r="F34" s="45"/>
      <c r="G34" s="28"/>
      <c r="H34" s="57" t="s">
        <v>38</v>
      </c>
      <c r="I34" s="58"/>
      <c r="J34" s="58"/>
      <c r="K34" s="58"/>
      <c r="L34" s="58"/>
      <c r="M34" s="59"/>
      <c r="P34" s="57"/>
      <c r="Q34" s="58"/>
      <c r="R34" s="58"/>
      <c r="S34" s="58"/>
      <c r="T34" s="58"/>
      <c r="U34" s="59"/>
      <c r="V34" s="28"/>
      <c r="W34" s="41"/>
      <c r="X34" s="54"/>
      <c r="Y34" s="55"/>
      <c r="Z34" s="55"/>
      <c r="AA34" s="55"/>
      <c r="AB34" s="55"/>
      <c r="AC34" s="56"/>
    </row>
    <row r="35" spans="1:29" ht="11.45" customHeight="1">
      <c r="A35" s="63"/>
      <c r="D35" s="70"/>
      <c r="E35" s="70"/>
      <c r="H35" s="60"/>
      <c r="I35" s="61"/>
      <c r="J35" s="61"/>
      <c r="K35" s="61"/>
      <c r="L35" s="61"/>
      <c r="M35" s="62"/>
      <c r="P35" s="60"/>
      <c r="Q35" s="61"/>
      <c r="R35" s="61"/>
      <c r="S35" s="61"/>
      <c r="T35" s="61"/>
      <c r="U35" s="62"/>
    </row>
  </sheetData>
  <mergeCells count="49">
    <mergeCell ref="J19:M19"/>
    <mergeCell ref="N20:Q20"/>
    <mergeCell ref="N13:Q13"/>
    <mergeCell ref="F3:I3"/>
    <mergeCell ref="J3:M3"/>
    <mergeCell ref="F18:I18"/>
    <mergeCell ref="N7:Q7"/>
    <mergeCell ref="A1:AF1"/>
    <mergeCell ref="B9:E9"/>
    <mergeCell ref="R14:U14"/>
    <mergeCell ref="J16:M16"/>
    <mergeCell ref="N16:Q16"/>
    <mergeCell ref="B16:E16"/>
    <mergeCell ref="B10:E10"/>
    <mergeCell ref="F16:I16"/>
    <mergeCell ref="B3:E3"/>
    <mergeCell ref="N3:Q3"/>
    <mergeCell ref="R9:U9"/>
    <mergeCell ref="F9:I9"/>
    <mergeCell ref="J9:M9"/>
    <mergeCell ref="N9:Q9"/>
    <mergeCell ref="F5:I5"/>
    <mergeCell ref="J6:M6"/>
    <mergeCell ref="A32:A33"/>
    <mergeCell ref="A34:A35"/>
    <mergeCell ref="H28:M29"/>
    <mergeCell ref="H30:M31"/>
    <mergeCell ref="H32:M33"/>
    <mergeCell ref="H34:M35"/>
    <mergeCell ref="D34:E34"/>
    <mergeCell ref="D35:E35"/>
    <mergeCell ref="A28:A29"/>
    <mergeCell ref="A30:A31"/>
    <mergeCell ref="B4:E4"/>
    <mergeCell ref="N26:Q26"/>
    <mergeCell ref="P32:U33"/>
    <mergeCell ref="P34:U35"/>
    <mergeCell ref="X33:AC34"/>
    <mergeCell ref="J12:M12"/>
    <mergeCell ref="J25:M25"/>
    <mergeCell ref="B23:E23"/>
    <mergeCell ref="F24:I24"/>
    <mergeCell ref="B22:E22"/>
    <mergeCell ref="B17:E17"/>
    <mergeCell ref="F11:I11"/>
    <mergeCell ref="F22:I22"/>
    <mergeCell ref="J22:M22"/>
    <mergeCell ref="N22:Q22"/>
    <mergeCell ref="P28:V30"/>
  </mergeCells>
  <phoneticPr fontId="1"/>
  <conditionalFormatting sqref="Q14 E11:E14 I10 M10:M11 Q10:Q12 U10:U13 Y10:Y14 I12:I14 M13:M14">
    <cfRule type="cellIs" dxfId="212" priority="155" stopIfTrue="1" operator="lessThan">
      <formula>C10</formula>
    </cfRule>
    <cfRule type="cellIs" dxfId="211" priority="156" stopIfTrue="1" operator="greaterThan">
      <formula>C10</formula>
    </cfRule>
    <cfRule type="cellIs" dxfId="210" priority="157" stopIfTrue="1" operator="equal">
      <formula>C10</formula>
    </cfRule>
  </conditionalFormatting>
  <conditionalFormatting sqref="W10:W14 C11:C14 G12:G14 K13:K14 O14 G10 K10:K11 O10:O12 S10:S13">
    <cfRule type="cellIs" dxfId="209" priority="158" stopIfTrue="1" operator="greaterThan">
      <formula>E10</formula>
    </cfRule>
    <cfRule type="cellIs" dxfId="208" priority="159" stopIfTrue="1" operator="lessThan">
      <formula>E10</formula>
    </cfRule>
    <cfRule type="cellIs" dxfId="207" priority="160" stopIfTrue="1" operator="equal">
      <formula>E10</formula>
    </cfRule>
  </conditionalFormatting>
  <conditionalFormatting sqref="C29">
    <cfRule type="cellIs" dxfId="206" priority="148" stopIfTrue="1" operator="greaterThan">
      <formula>E29</formula>
    </cfRule>
    <cfRule type="cellIs" dxfId="205" priority="149" stopIfTrue="1" operator="lessThan">
      <formula>E29</formula>
    </cfRule>
    <cfRule type="cellIs" dxfId="204" priority="150" stopIfTrue="1" operator="equal">
      <formula>E29</formula>
    </cfRule>
  </conditionalFormatting>
  <conditionalFormatting sqref="N4 R4:R6 J6 F5 N7 V4:V7">
    <cfRule type="cellIs" dxfId="203" priority="139" stopIfTrue="1" operator="lessThan">
      <formula>D4</formula>
    </cfRule>
    <cfRule type="cellIs" dxfId="202" priority="140" stopIfTrue="1" operator="greaterThan">
      <formula>D4</formula>
    </cfRule>
    <cfRule type="cellIs" dxfId="201" priority="141" stopIfTrue="1" operator="equal">
      <formula>D4</formula>
    </cfRule>
  </conditionalFormatting>
  <conditionalFormatting sqref="T4:T7">
    <cfRule type="cellIs" dxfId="200" priority="142" stopIfTrue="1" operator="greaterThan">
      <formula>V4</formula>
    </cfRule>
    <cfRule type="cellIs" dxfId="199" priority="143" stopIfTrue="1" operator="lessThan">
      <formula>V4</formula>
    </cfRule>
    <cfRule type="cellIs" dxfId="198" priority="144" stopIfTrue="1" operator="equal">
      <formula>V4</formula>
    </cfRule>
  </conditionalFormatting>
  <conditionalFormatting sqref="I4 M4 Q4 I6:I7 E5:E7 M7 U4:U7">
    <cfRule type="cellIs" dxfId="197" priority="133" stopIfTrue="1" operator="lessThan">
      <formula>C4</formula>
    </cfRule>
    <cfRule type="cellIs" dxfId="196" priority="134" stopIfTrue="1" operator="greaterThan">
      <formula>C4</formula>
    </cfRule>
    <cfRule type="cellIs" dxfId="195" priority="135" stopIfTrue="1" operator="equal">
      <formula>C4</formula>
    </cfRule>
  </conditionalFormatting>
  <conditionalFormatting sqref="G4 K4 O4 G6:G7 K7 C5:C7 S4:S7">
    <cfRule type="cellIs" dxfId="194" priority="136" stopIfTrue="1" operator="greaterThan">
      <formula>E4</formula>
    </cfRule>
    <cfRule type="cellIs" dxfId="193" priority="137" stopIfTrue="1" operator="lessThan">
      <formula>E4</formula>
    </cfRule>
    <cfRule type="cellIs" dxfId="192" priority="138" stopIfTrue="1" operator="equal">
      <formula>E4</formula>
    </cfRule>
  </conditionalFormatting>
  <conditionalFormatting sqref="N17 R17:R19 J19 F18 N20 V17:V20">
    <cfRule type="cellIs" dxfId="191" priority="103" stopIfTrue="1" operator="lessThan">
      <formula>D17</formula>
    </cfRule>
    <cfRule type="cellIs" dxfId="190" priority="104" stopIfTrue="1" operator="greaterThan">
      <formula>D17</formula>
    </cfRule>
    <cfRule type="cellIs" dxfId="189" priority="105" stopIfTrue="1" operator="equal">
      <formula>D17</formula>
    </cfRule>
  </conditionalFormatting>
  <conditionalFormatting sqref="T17:T20">
    <cfRule type="cellIs" dxfId="188" priority="106" stopIfTrue="1" operator="greaterThan">
      <formula>V17</formula>
    </cfRule>
    <cfRule type="cellIs" dxfId="187" priority="107" stopIfTrue="1" operator="lessThan">
      <formula>V17</formula>
    </cfRule>
    <cfRule type="cellIs" dxfId="186" priority="108" stopIfTrue="1" operator="equal">
      <formula>V17</formula>
    </cfRule>
  </conditionalFormatting>
  <conditionalFormatting sqref="I17 I19:I20 E18:E20 M20 U17:U20">
    <cfRule type="cellIs" dxfId="185" priority="97" stopIfTrue="1" operator="lessThan">
      <formula>C17</formula>
    </cfRule>
    <cfRule type="cellIs" dxfId="184" priority="98" stopIfTrue="1" operator="greaterThan">
      <formula>C17</formula>
    </cfRule>
    <cfRule type="cellIs" dxfId="183" priority="99" stopIfTrue="1" operator="equal">
      <formula>C17</formula>
    </cfRule>
  </conditionalFormatting>
  <conditionalFormatting sqref="G17 G19:G20 K20 C18:C20 S17:S20">
    <cfRule type="cellIs" dxfId="182" priority="100" stopIfTrue="1" operator="greaterThan">
      <formula>E17</formula>
    </cfRule>
    <cfRule type="cellIs" dxfId="181" priority="101" stopIfTrue="1" operator="lessThan">
      <formula>E17</formula>
    </cfRule>
    <cfRule type="cellIs" dxfId="180" priority="102" stopIfTrue="1" operator="equal">
      <formula>E17</formula>
    </cfRule>
  </conditionalFormatting>
  <conditionalFormatting sqref="N23 R23:R25 J25 F24 N26 V23:V26">
    <cfRule type="cellIs" dxfId="179" priority="91" stopIfTrue="1" operator="lessThan">
      <formula>D23</formula>
    </cfRule>
    <cfRule type="cellIs" dxfId="178" priority="92" stopIfTrue="1" operator="greaterThan">
      <formula>D23</formula>
    </cfRule>
    <cfRule type="cellIs" dxfId="177" priority="93" stopIfTrue="1" operator="equal">
      <formula>D23</formula>
    </cfRule>
  </conditionalFormatting>
  <conditionalFormatting sqref="T23:T26">
    <cfRule type="cellIs" dxfId="176" priority="94" stopIfTrue="1" operator="greaterThan">
      <formula>V23</formula>
    </cfRule>
    <cfRule type="cellIs" dxfId="175" priority="95" stopIfTrue="1" operator="lessThan">
      <formula>V23</formula>
    </cfRule>
    <cfRule type="cellIs" dxfId="174" priority="96" stopIfTrue="1" operator="equal">
      <formula>V23</formula>
    </cfRule>
  </conditionalFormatting>
  <conditionalFormatting sqref="I23 I25:I26 E24:E26 M26 U23:U26">
    <cfRule type="cellIs" dxfId="173" priority="85" stopIfTrue="1" operator="lessThan">
      <formula>C23</formula>
    </cfRule>
    <cfRule type="cellIs" dxfId="172" priority="86" stopIfTrue="1" operator="greaterThan">
      <formula>C23</formula>
    </cfRule>
    <cfRule type="cellIs" dxfId="171" priority="87" stopIfTrue="1" operator="equal">
      <formula>C23</formula>
    </cfRule>
  </conditionalFormatting>
  <conditionalFormatting sqref="G23 G25:G26 K26 C24:C26 S23:S26">
    <cfRule type="cellIs" dxfId="170" priority="88" stopIfTrue="1" operator="greaterThan">
      <formula>E23</formula>
    </cfRule>
    <cfRule type="cellIs" dxfId="169" priority="89" stopIfTrue="1" operator="lessThan">
      <formula>E23</formula>
    </cfRule>
    <cfRule type="cellIs" dxfId="168" priority="90" stopIfTrue="1" operator="equal">
      <formula>E23</formula>
    </cfRule>
  </conditionalFormatting>
  <conditionalFormatting sqref="M5">
    <cfRule type="cellIs" dxfId="161" priority="73" stopIfTrue="1" operator="lessThan">
      <formula>K5</formula>
    </cfRule>
    <cfRule type="cellIs" dxfId="160" priority="74" stopIfTrue="1" operator="greaterThan">
      <formula>K5</formula>
    </cfRule>
    <cfRule type="cellIs" dxfId="159" priority="75" stopIfTrue="1" operator="equal">
      <formula>K5</formula>
    </cfRule>
  </conditionalFormatting>
  <conditionalFormatting sqref="K5">
    <cfRule type="cellIs" dxfId="158" priority="76" stopIfTrue="1" operator="greaterThan">
      <formula>M5</formula>
    </cfRule>
    <cfRule type="cellIs" dxfId="157" priority="77" stopIfTrue="1" operator="lessThan">
      <formula>M5</formula>
    </cfRule>
    <cfRule type="cellIs" dxfId="156" priority="78" stopIfTrue="1" operator="equal">
      <formula>M5</formula>
    </cfRule>
  </conditionalFormatting>
  <conditionalFormatting sqref="Q5">
    <cfRule type="cellIs" dxfId="149" priority="67" stopIfTrue="1" operator="lessThan">
      <formula>O5</formula>
    </cfRule>
    <cfRule type="cellIs" dxfId="148" priority="68" stopIfTrue="1" operator="greaterThan">
      <formula>O5</formula>
    </cfRule>
    <cfRule type="cellIs" dxfId="147" priority="69" stopIfTrue="1" operator="equal">
      <formula>O5</formula>
    </cfRule>
  </conditionalFormatting>
  <conditionalFormatting sqref="O5">
    <cfRule type="cellIs" dxfId="146" priority="70" stopIfTrue="1" operator="greaterThan">
      <formula>Q5</formula>
    </cfRule>
    <cfRule type="cellIs" dxfId="145" priority="71" stopIfTrue="1" operator="lessThan">
      <formula>Q5</formula>
    </cfRule>
    <cfRule type="cellIs" dxfId="144" priority="72" stopIfTrue="1" operator="equal">
      <formula>Q5</formula>
    </cfRule>
  </conditionalFormatting>
  <conditionalFormatting sqref="Q6">
    <cfRule type="cellIs" dxfId="143" priority="61" stopIfTrue="1" operator="lessThan">
      <formula>O6</formula>
    </cfRule>
    <cfRule type="cellIs" dxfId="142" priority="62" stopIfTrue="1" operator="greaterThan">
      <formula>O6</formula>
    </cfRule>
    <cfRule type="cellIs" dxfId="141" priority="63" stopIfTrue="1" operator="equal">
      <formula>O6</formula>
    </cfRule>
  </conditionalFormatting>
  <conditionalFormatting sqref="O6">
    <cfRule type="cellIs" dxfId="140" priority="64" stopIfTrue="1" operator="greaterThan">
      <formula>Q6</formula>
    </cfRule>
    <cfRule type="cellIs" dxfId="139" priority="65" stopIfTrue="1" operator="lessThan">
      <formula>Q6</formula>
    </cfRule>
    <cfRule type="cellIs" dxfId="138" priority="66" stopIfTrue="1" operator="equal">
      <formula>Q6</formula>
    </cfRule>
  </conditionalFormatting>
  <conditionalFormatting sqref="M17">
    <cfRule type="cellIs" dxfId="137" priority="55" stopIfTrue="1" operator="lessThan">
      <formula>K17</formula>
    </cfRule>
    <cfRule type="cellIs" dxfId="136" priority="56" stopIfTrue="1" operator="greaterThan">
      <formula>K17</formula>
    </cfRule>
    <cfRule type="cellIs" dxfId="135" priority="57" stopIfTrue="1" operator="equal">
      <formula>K17</formula>
    </cfRule>
  </conditionalFormatting>
  <conditionalFormatting sqref="K17">
    <cfRule type="cellIs" dxfId="131" priority="58" stopIfTrue="1" operator="greaterThan">
      <formula>M17</formula>
    </cfRule>
    <cfRule type="cellIs" dxfId="130" priority="59" stopIfTrue="1" operator="lessThan">
      <formula>M17</formula>
    </cfRule>
    <cfRule type="cellIs" dxfId="129" priority="60" stopIfTrue="1" operator="equal">
      <formula>M17</formula>
    </cfRule>
  </conditionalFormatting>
  <conditionalFormatting sqref="M18">
    <cfRule type="cellIs" dxfId="125" priority="49" stopIfTrue="1" operator="lessThan">
      <formula>K18</formula>
    </cfRule>
    <cfRule type="cellIs" dxfId="124" priority="50" stopIfTrue="1" operator="greaterThan">
      <formula>K18</formula>
    </cfRule>
    <cfRule type="cellIs" dxfId="123" priority="51" stopIfTrue="1" operator="equal">
      <formula>K18</formula>
    </cfRule>
  </conditionalFormatting>
  <conditionalFormatting sqref="K18">
    <cfRule type="cellIs" dxfId="119" priority="52" stopIfTrue="1" operator="greaterThan">
      <formula>M18</formula>
    </cfRule>
    <cfRule type="cellIs" dxfId="118" priority="53" stopIfTrue="1" operator="lessThan">
      <formula>M18</formula>
    </cfRule>
    <cfRule type="cellIs" dxfId="117" priority="54" stopIfTrue="1" operator="equal">
      <formula>M18</formula>
    </cfRule>
  </conditionalFormatting>
  <conditionalFormatting sqref="Q17">
    <cfRule type="cellIs" dxfId="95" priority="43" stopIfTrue="1" operator="lessThan">
      <formula>O17</formula>
    </cfRule>
    <cfRule type="cellIs" dxfId="94" priority="44" stopIfTrue="1" operator="greaterThan">
      <formula>O17</formula>
    </cfRule>
    <cfRule type="cellIs" dxfId="93" priority="45" stopIfTrue="1" operator="equal">
      <formula>O17</formula>
    </cfRule>
  </conditionalFormatting>
  <conditionalFormatting sqref="O17">
    <cfRule type="cellIs" dxfId="89" priority="46" stopIfTrue="1" operator="greaterThan">
      <formula>Q17</formula>
    </cfRule>
    <cfRule type="cellIs" dxfId="88" priority="47" stopIfTrue="1" operator="lessThan">
      <formula>Q17</formula>
    </cfRule>
    <cfRule type="cellIs" dxfId="87" priority="48" stopIfTrue="1" operator="equal">
      <formula>Q17</formula>
    </cfRule>
  </conditionalFormatting>
  <conditionalFormatting sqref="Q18">
    <cfRule type="cellIs" dxfId="83" priority="37" stopIfTrue="1" operator="lessThan">
      <formula>O18</formula>
    </cfRule>
    <cfRule type="cellIs" dxfId="82" priority="38" stopIfTrue="1" operator="greaterThan">
      <formula>O18</formula>
    </cfRule>
    <cfRule type="cellIs" dxfId="81" priority="39" stopIfTrue="1" operator="equal">
      <formula>O18</formula>
    </cfRule>
  </conditionalFormatting>
  <conditionalFormatting sqref="O18">
    <cfRule type="cellIs" dxfId="77" priority="40" stopIfTrue="1" operator="greaterThan">
      <formula>Q18</formula>
    </cfRule>
    <cfRule type="cellIs" dxfId="76" priority="41" stopIfTrue="1" operator="lessThan">
      <formula>Q18</formula>
    </cfRule>
    <cfRule type="cellIs" dxfId="75" priority="42" stopIfTrue="1" operator="equal">
      <formula>Q18</formula>
    </cfRule>
  </conditionalFormatting>
  <conditionalFormatting sqref="Q19">
    <cfRule type="cellIs" dxfId="71" priority="31" stopIfTrue="1" operator="lessThan">
      <formula>O19</formula>
    </cfRule>
    <cfRule type="cellIs" dxfId="70" priority="32" stopIfTrue="1" operator="greaterThan">
      <formula>O19</formula>
    </cfRule>
    <cfRule type="cellIs" dxfId="69" priority="33" stopIfTrue="1" operator="equal">
      <formula>O19</formula>
    </cfRule>
  </conditionalFormatting>
  <conditionalFormatting sqref="O19">
    <cfRule type="cellIs" dxfId="65" priority="34" stopIfTrue="1" operator="greaterThan">
      <formula>Q19</formula>
    </cfRule>
    <cfRule type="cellIs" dxfId="64" priority="35" stopIfTrue="1" operator="lessThan">
      <formula>Q19</formula>
    </cfRule>
    <cfRule type="cellIs" dxfId="63" priority="36" stopIfTrue="1" operator="equal">
      <formula>Q19</formula>
    </cfRule>
  </conditionalFormatting>
  <conditionalFormatting sqref="Q23">
    <cfRule type="cellIs" dxfId="59" priority="25" stopIfTrue="1" operator="lessThan">
      <formula>O23</formula>
    </cfRule>
    <cfRule type="cellIs" dxfId="58" priority="26" stopIfTrue="1" operator="greaterThan">
      <formula>O23</formula>
    </cfRule>
    <cfRule type="cellIs" dxfId="57" priority="27" stopIfTrue="1" operator="equal">
      <formula>O23</formula>
    </cfRule>
  </conditionalFormatting>
  <conditionalFormatting sqref="O23">
    <cfRule type="cellIs" dxfId="53" priority="28" stopIfTrue="1" operator="greaterThan">
      <formula>Q23</formula>
    </cfRule>
    <cfRule type="cellIs" dxfId="52" priority="29" stopIfTrue="1" operator="lessThan">
      <formula>Q23</formula>
    </cfRule>
    <cfRule type="cellIs" dxfId="51" priority="30" stopIfTrue="1" operator="equal">
      <formula>Q23</formula>
    </cfRule>
  </conditionalFormatting>
  <conditionalFormatting sqref="Q24">
    <cfRule type="cellIs" dxfId="47" priority="19" stopIfTrue="1" operator="lessThan">
      <formula>O24</formula>
    </cfRule>
    <cfRule type="cellIs" dxfId="46" priority="20" stopIfTrue="1" operator="greaterThan">
      <formula>O24</formula>
    </cfRule>
    <cfRule type="cellIs" dxfId="45" priority="21" stopIfTrue="1" operator="equal">
      <formula>O24</formula>
    </cfRule>
  </conditionalFormatting>
  <conditionalFormatting sqref="O24">
    <cfRule type="cellIs" dxfId="41" priority="22" stopIfTrue="1" operator="greaterThan">
      <formula>Q24</formula>
    </cfRule>
    <cfRule type="cellIs" dxfId="40" priority="23" stopIfTrue="1" operator="lessThan">
      <formula>Q24</formula>
    </cfRule>
    <cfRule type="cellIs" dxfId="39" priority="24" stopIfTrue="1" operator="equal">
      <formula>Q24</formula>
    </cfRule>
  </conditionalFormatting>
  <conditionalFormatting sqref="Q25">
    <cfRule type="cellIs" dxfId="35" priority="13" stopIfTrue="1" operator="lessThan">
      <formula>O25</formula>
    </cfRule>
    <cfRule type="cellIs" dxfId="34" priority="14" stopIfTrue="1" operator="greaterThan">
      <formula>O25</formula>
    </cfRule>
    <cfRule type="cellIs" dxfId="33" priority="15" stopIfTrue="1" operator="equal">
      <formula>O25</formula>
    </cfRule>
  </conditionalFormatting>
  <conditionalFormatting sqref="O25">
    <cfRule type="cellIs" dxfId="29" priority="16" stopIfTrue="1" operator="greaterThan">
      <formula>Q25</formula>
    </cfRule>
    <cfRule type="cellIs" dxfId="28" priority="17" stopIfTrue="1" operator="lessThan">
      <formula>Q25</formula>
    </cfRule>
    <cfRule type="cellIs" dxfId="27" priority="18" stopIfTrue="1" operator="equal">
      <formula>Q25</formula>
    </cfRule>
  </conditionalFormatting>
  <conditionalFormatting sqref="M23">
    <cfRule type="cellIs" dxfId="23" priority="7" stopIfTrue="1" operator="lessThan">
      <formula>K23</formula>
    </cfRule>
    <cfRule type="cellIs" dxfId="22" priority="8" stopIfTrue="1" operator="greaterThan">
      <formula>K23</formula>
    </cfRule>
    <cfRule type="cellIs" dxfId="21" priority="9" stopIfTrue="1" operator="equal">
      <formula>K23</formula>
    </cfRule>
  </conditionalFormatting>
  <conditionalFormatting sqref="K23">
    <cfRule type="cellIs" dxfId="17" priority="10" stopIfTrue="1" operator="greaterThan">
      <formula>M23</formula>
    </cfRule>
    <cfRule type="cellIs" dxfId="16" priority="11" stopIfTrue="1" operator="lessThan">
      <formula>M23</formula>
    </cfRule>
    <cfRule type="cellIs" dxfId="15" priority="12" stopIfTrue="1" operator="equal">
      <formula>M23</formula>
    </cfRule>
  </conditionalFormatting>
  <conditionalFormatting sqref="M24">
    <cfRule type="cellIs" dxfId="11" priority="1" stopIfTrue="1" operator="lessThan">
      <formula>K24</formula>
    </cfRule>
    <cfRule type="cellIs" dxfId="10" priority="2" stopIfTrue="1" operator="greaterThan">
      <formula>K24</formula>
    </cfRule>
    <cfRule type="cellIs" dxfId="9" priority="3" stopIfTrue="1" operator="equal">
      <formula>K24</formula>
    </cfRule>
  </conditionalFormatting>
  <conditionalFormatting sqref="K24">
    <cfRule type="cellIs" dxfId="5" priority="4" stopIfTrue="1" operator="greaterThan">
      <formula>M24</formula>
    </cfRule>
    <cfRule type="cellIs" dxfId="4" priority="5" stopIfTrue="1" operator="lessThan">
      <formula>M24</formula>
    </cfRule>
    <cfRule type="cellIs" dxfId="3" priority="6" stopIfTrue="1" operator="equal">
      <formula>M24</formula>
    </cfRule>
  </conditionalFormatting>
  <pageMargins left="0" right="0" top="0.19685039370078741" bottom="0.19685039370078741" header="0.51181102362204722" footer="0.51181102362204722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高崎　久明</dc:creator>
  <cp:lastModifiedBy>takasaki</cp:lastModifiedBy>
  <cp:lastPrinted>2013-05-11T09:13:15Z</cp:lastPrinted>
  <dcterms:created xsi:type="dcterms:W3CDTF">2010-03-22T08:41:35Z</dcterms:created>
  <dcterms:modified xsi:type="dcterms:W3CDTF">2013-05-11T09:13:19Z</dcterms:modified>
</cp:coreProperties>
</file>