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4955" windowHeight="116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Z14" i="1" l="1"/>
  <c r="Y14" i="1"/>
  <c r="AA14" i="1" s="1"/>
  <c r="T14" i="1"/>
  <c r="W14" i="1" s="1"/>
  <c r="S14" i="1"/>
  <c r="V14" i="1" s="1"/>
  <c r="R14" i="1"/>
  <c r="U14" i="1" s="1"/>
  <c r="Q13" i="1"/>
  <c r="S13" i="1" s="1"/>
  <c r="V13" i="1" s="1"/>
  <c r="O13" i="1"/>
  <c r="Y13" i="1" s="1"/>
  <c r="Q12" i="1"/>
  <c r="O12" i="1"/>
  <c r="M12" i="1"/>
  <c r="K12" i="1"/>
  <c r="Q11" i="1"/>
  <c r="O11" i="1"/>
  <c r="M11" i="1"/>
  <c r="K11" i="1"/>
  <c r="I11" i="1"/>
  <c r="G11" i="1"/>
  <c r="T11" i="1" s="1"/>
  <c r="W11" i="1" s="1"/>
  <c r="N10" i="1"/>
  <c r="J10" i="1"/>
  <c r="F10" i="1"/>
  <c r="B10" i="1"/>
  <c r="Z11" i="1" l="1"/>
  <c r="Z13" i="1"/>
  <c r="AA13" i="1" s="1"/>
  <c r="R13" i="1"/>
  <c r="U13" i="1" s="1"/>
  <c r="X14" i="1"/>
  <c r="Z12" i="1"/>
  <c r="R12" i="1"/>
  <c r="U12" i="1" s="1"/>
  <c r="Y11" i="1"/>
  <c r="S12" i="1"/>
  <c r="V12" i="1" s="1"/>
  <c r="R11" i="1"/>
  <c r="U11" i="1" s="1"/>
  <c r="T12" i="1"/>
  <c r="W12" i="1" s="1"/>
  <c r="T13" i="1"/>
  <c r="W13" i="1" s="1"/>
  <c r="X13" i="1" s="1"/>
  <c r="S11" i="1"/>
  <c r="V11" i="1" s="1"/>
  <c r="Y12" i="1"/>
  <c r="AA12" i="1" s="1"/>
  <c r="AA11" i="1" l="1"/>
  <c r="X12" i="1"/>
  <c r="X11" i="1"/>
  <c r="AC8" i="1"/>
  <c r="AD8" i="1"/>
  <c r="V8" i="1"/>
  <c r="Y8" i="1" s="1"/>
  <c r="W8" i="1"/>
  <c r="Z8" i="1" s="1"/>
  <c r="X8" i="1"/>
  <c r="AA8" i="1" s="1"/>
  <c r="S7" i="1"/>
  <c r="U7" i="1"/>
  <c r="AD7" i="1" s="1"/>
  <c r="O6" i="1"/>
  <c r="S6" i="1"/>
  <c r="Q6" i="1"/>
  <c r="U6" i="1"/>
  <c r="K5" i="1"/>
  <c r="O5" i="1"/>
  <c r="S5" i="1"/>
  <c r="M5" i="1"/>
  <c r="Q5" i="1"/>
  <c r="U5" i="1"/>
  <c r="G4" i="1"/>
  <c r="K4" i="1"/>
  <c r="O4" i="1"/>
  <c r="S4" i="1"/>
  <c r="I4" i="1"/>
  <c r="M4" i="1"/>
  <c r="Q4" i="1"/>
  <c r="U4" i="1"/>
  <c r="R3" i="1"/>
  <c r="N3" i="1"/>
  <c r="J3" i="1"/>
  <c r="F3" i="1"/>
  <c r="B3" i="1"/>
  <c r="AC6" i="1" l="1"/>
  <c r="W4" i="1"/>
  <c r="Z4" i="1" s="1"/>
  <c r="W7" i="1"/>
  <c r="Z7" i="1" s="1"/>
  <c r="AC5" i="1"/>
  <c r="AE8" i="1"/>
  <c r="W5" i="1"/>
  <c r="Z5" i="1" s="1"/>
  <c r="X5" i="1"/>
  <c r="AA5" i="1" s="1"/>
  <c r="X7" i="1"/>
  <c r="AA7" i="1" s="1"/>
  <c r="X6" i="1"/>
  <c r="AA6" i="1" s="1"/>
  <c r="V5" i="1"/>
  <c r="Y5" i="1" s="1"/>
  <c r="AD6" i="1"/>
  <c r="AD4" i="1"/>
  <c r="AC4" i="1"/>
  <c r="AB8" i="1"/>
  <c r="AC7" i="1"/>
  <c r="AE7" i="1" s="1"/>
  <c r="V7" i="1"/>
  <c r="Y7" i="1" s="1"/>
  <c r="X4" i="1"/>
  <c r="AA4" i="1" s="1"/>
  <c r="V4" i="1"/>
  <c r="Y4" i="1" s="1"/>
  <c r="AD5" i="1"/>
  <c r="W6" i="1"/>
  <c r="Z6" i="1" s="1"/>
  <c r="V6" i="1"/>
  <c r="Y6" i="1" s="1"/>
  <c r="AB4" i="1" l="1"/>
  <c r="AE6" i="1"/>
  <c r="AE5" i="1"/>
  <c r="AB7" i="1"/>
  <c r="AE4" i="1"/>
  <c r="AB5" i="1"/>
  <c r="AB6" i="1"/>
</calcChain>
</file>

<file path=xl/sharedStrings.xml><?xml version="1.0" encoding="utf-8"?>
<sst xmlns="http://schemas.openxmlformats.org/spreadsheetml/2006/main" count="65" uniqueCount="25">
  <si>
    <t>勝ち</t>
  </si>
  <si>
    <t>負け</t>
  </si>
  <si>
    <t>引分</t>
  </si>
  <si>
    <t>勝点</t>
    <rPh sb="0" eb="1">
      <t>カ</t>
    </rPh>
    <rPh sb="1" eb="2">
      <t>テン</t>
    </rPh>
    <phoneticPr fontId="2"/>
  </si>
  <si>
    <t>負点</t>
    <rPh sb="0" eb="1">
      <t>マ</t>
    </rPh>
    <rPh sb="1" eb="2">
      <t>テン</t>
    </rPh>
    <phoneticPr fontId="2"/>
  </si>
  <si>
    <t>引分点</t>
    <rPh sb="0" eb="2">
      <t>ヒキワケ</t>
    </rPh>
    <rPh sb="2" eb="3">
      <t>テン</t>
    </rPh>
    <phoneticPr fontId="2"/>
  </si>
  <si>
    <t>合計</t>
    <rPh sb="0" eb="2">
      <t>ゴウケイ</t>
    </rPh>
    <phoneticPr fontId="2"/>
  </si>
  <si>
    <t>得点</t>
  </si>
  <si>
    <t>失点</t>
  </si>
  <si>
    <t>点差</t>
  </si>
  <si>
    <t>-</t>
    <phoneticPr fontId="1"/>
  </si>
  <si>
    <t>沼南フラワーズ</t>
    <rPh sb="0" eb="2">
      <t>ショウナン</t>
    </rPh>
    <phoneticPr fontId="1"/>
  </si>
  <si>
    <t>-</t>
    <phoneticPr fontId="1"/>
  </si>
  <si>
    <t>光ヶ丘シャークス</t>
    <rPh sb="0" eb="3">
      <t>ヒカリガオカ</t>
    </rPh>
    <phoneticPr fontId="1"/>
  </si>
  <si>
    <t>順位</t>
    <rPh sb="0" eb="2">
      <t>ジュンイ</t>
    </rPh>
    <phoneticPr fontId="1"/>
  </si>
  <si>
    <t>秋季低学年大会</t>
    <rPh sb="0" eb="2">
      <t>シュウキ</t>
    </rPh>
    <rPh sb="2" eb="5">
      <t>テイガクネン</t>
    </rPh>
    <rPh sb="5" eb="7">
      <t>タイカイ</t>
    </rPh>
    <phoneticPr fontId="1"/>
  </si>
  <si>
    <t>スター</t>
    <phoneticPr fontId="1"/>
  </si>
  <si>
    <t>ムーン</t>
    <phoneticPr fontId="1"/>
  </si>
  <si>
    <t>大津ケ丘ファイターズ</t>
    <rPh sb="0" eb="4">
      <t>オオツガオカ</t>
    </rPh>
    <phoneticPr fontId="1"/>
  </si>
  <si>
    <t>柏ビクトリーＪｒ</t>
    <rPh sb="0" eb="1">
      <t>カシワ</t>
    </rPh>
    <phoneticPr fontId="1"/>
  </si>
  <si>
    <t>柏ビクトリーガールズ</t>
    <rPh sb="0" eb="1">
      <t>カシワ</t>
    </rPh>
    <phoneticPr fontId="1"/>
  </si>
  <si>
    <t>高柳サンダース</t>
    <rPh sb="0" eb="2">
      <t>タカヤナギ</t>
    </rPh>
    <phoneticPr fontId="1"/>
  </si>
  <si>
    <t>北柏オールスターズ</t>
    <rPh sb="0" eb="2">
      <t>キタカシワ</t>
    </rPh>
    <phoneticPr fontId="1"/>
  </si>
  <si>
    <t>柏リアノス</t>
    <rPh sb="0" eb="1">
      <t>カシワ</t>
    </rPh>
    <phoneticPr fontId="1"/>
  </si>
  <si>
    <t>高柳西エースクラブ</t>
    <rPh sb="0" eb="2">
      <t>タカヤナギ</t>
    </rPh>
    <rPh sb="2" eb="3">
      <t>ニシ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</si>
</sst>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* #,##0.00_ ;_ * \-#,##0.00_ ;_ * &quot;&quot;_ ;_ @_ "/>
    <numFmt numFmtId="177" formatCode="_ * #,##0_ ;_ * \-#,##0_ ;_ * &quot;&quot;_ ;_ @_ 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medium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medium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3" fillId="0" borderId="0" xfId="0" quotePrefix="1" applyFont="1" applyFill="1" applyAlignment="1">
      <alignment horizontal="left" vertical="center"/>
    </xf>
    <xf numFmtId="0" fontId="3" fillId="0" borderId="0" xfId="0" applyFont="1" applyFill="1" applyAlignment="1">
      <alignment vertical="center" shrinkToFit="1"/>
    </xf>
    <xf numFmtId="0" fontId="3" fillId="0" borderId="1" xfId="0" quotePrefix="1" applyFont="1" applyFill="1" applyBorder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>
      <alignment vertical="center"/>
    </xf>
    <xf numFmtId="0" fontId="0" fillId="0" borderId="2" xfId="0" applyFill="1" applyBorder="1" applyAlignment="1">
      <alignment vertical="center" shrinkToFit="1"/>
    </xf>
    <xf numFmtId="0" fontId="6" fillId="0" borderId="2" xfId="0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center" vertical="center" shrinkToFit="1"/>
    </xf>
    <xf numFmtId="0" fontId="4" fillId="0" borderId="4" xfId="0" applyNumberFormat="1" applyFont="1" applyFill="1" applyBorder="1" applyAlignment="1">
      <alignment vertical="center" shrinkToFit="1"/>
    </xf>
    <xf numFmtId="0" fontId="4" fillId="0" borderId="5" xfId="0" applyNumberFormat="1" applyFont="1" applyFill="1" applyBorder="1" applyAlignment="1">
      <alignment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4" fillId="0" borderId="4" xfId="0" applyNumberFormat="1" applyFont="1" applyFill="1" applyBorder="1" applyAlignment="1">
      <alignment horizontal="center" vertical="center" shrinkToFit="1"/>
    </xf>
    <xf numFmtId="0" fontId="4" fillId="0" borderId="5" xfId="0" applyNumberFormat="1" applyFont="1" applyFill="1" applyBorder="1" applyAlignment="1">
      <alignment horizontal="center" vertical="center" shrinkToFit="1"/>
    </xf>
    <xf numFmtId="0" fontId="4" fillId="0" borderId="3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6" fillId="0" borderId="2" xfId="0" applyFont="1" applyBorder="1" applyAlignment="1">
      <alignment horizontal="left" vertical="center" shrinkToFit="1"/>
    </xf>
    <xf numFmtId="0" fontId="4" fillId="0" borderId="6" xfId="0" applyNumberFormat="1" applyFont="1" applyFill="1" applyBorder="1" applyAlignment="1">
      <alignment horizontal="center" vertical="center" shrinkToFit="1"/>
    </xf>
    <xf numFmtId="0" fontId="4" fillId="0" borderId="7" xfId="0" applyNumberFormat="1" applyFont="1" applyFill="1" applyBorder="1" applyAlignment="1">
      <alignment horizontal="center" vertical="center" shrinkToFit="1"/>
    </xf>
    <xf numFmtId="0" fontId="4" fillId="0" borderId="8" xfId="0" applyNumberFormat="1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3" fillId="0" borderId="1" xfId="0" quotePrefix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3" fillId="0" borderId="9" xfId="0" applyNumberFormat="1" applyFont="1" applyFill="1" applyBorder="1" applyAlignment="1">
      <alignment vertical="center" shrinkToFit="1"/>
    </xf>
    <xf numFmtId="0" fontId="3" fillId="0" borderId="9" xfId="0" quotePrefix="1" applyFont="1" applyFill="1" applyBorder="1" applyAlignment="1">
      <alignment vertical="center"/>
    </xf>
  </cellXfs>
  <cellStyles count="1">
    <cellStyle name="標準" xfId="0" builtinId="0"/>
  </cellStyles>
  <dxfs count="34"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"/>
  <sheetViews>
    <sheetView tabSelected="1" workbookViewId="0">
      <selection sqref="A1:AF1"/>
    </sheetView>
  </sheetViews>
  <sheetFormatPr defaultRowHeight="13.5"/>
  <cols>
    <col min="1" max="1" width="17.625" customWidth="1"/>
    <col min="2" max="32" width="3.625" customWidth="1"/>
    <col min="33" max="41" width="2.625" customWidth="1"/>
    <col min="42" max="46" width="3.625" customWidth="1"/>
    <col min="47" max="51" width="4.125" customWidth="1"/>
    <col min="52" max="76" width="5.625" customWidth="1"/>
  </cols>
  <sheetData>
    <row r="1" spans="1:51" ht="39.950000000000003" customHeight="1">
      <c r="A1" s="36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</row>
    <row r="2" spans="1:51" ht="14.25">
      <c r="A2" s="2"/>
      <c r="B2" s="3"/>
      <c r="C2" s="4"/>
      <c r="D2" s="4"/>
      <c r="E2" s="4"/>
      <c r="F2" s="4"/>
      <c r="G2" s="20"/>
      <c r="H2" s="20"/>
      <c r="I2" s="20"/>
      <c r="J2" s="20"/>
      <c r="K2" s="34"/>
      <c r="L2" s="34"/>
      <c r="M2" s="34"/>
      <c r="N2" s="34"/>
      <c r="O2" s="35"/>
      <c r="P2" s="35"/>
      <c r="Q2" s="35"/>
      <c r="R2" s="35"/>
      <c r="S2" s="35"/>
      <c r="T2" s="5"/>
      <c r="U2" s="5"/>
      <c r="V2" s="1"/>
      <c r="W2" s="6"/>
      <c r="X2" s="6"/>
      <c r="Y2" s="7"/>
      <c r="Z2" s="7"/>
      <c r="AA2" s="7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</row>
    <row r="3" spans="1:51" ht="24.95" customHeight="1">
      <c r="A3" s="21" t="s">
        <v>16</v>
      </c>
      <c r="B3" s="31" t="str">
        <f>+A4</f>
        <v>光ヶ丘シャークス</v>
      </c>
      <c r="C3" s="32"/>
      <c r="D3" s="32"/>
      <c r="E3" s="33"/>
      <c r="F3" s="31" t="str">
        <f>+A5</f>
        <v>大津ケ丘ファイターズ</v>
      </c>
      <c r="G3" s="32"/>
      <c r="H3" s="32"/>
      <c r="I3" s="33"/>
      <c r="J3" s="31" t="str">
        <f>+A6</f>
        <v>柏ビクトリーＪｒ</v>
      </c>
      <c r="K3" s="32"/>
      <c r="L3" s="32"/>
      <c r="M3" s="33"/>
      <c r="N3" s="31" t="str">
        <f>+A7</f>
        <v>柏リアノス</v>
      </c>
      <c r="O3" s="32"/>
      <c r="P3" s="32"/>
      <c r="Q3" s="33"/>
      <c r="R3" s="31" t="str">
        <f>+A8</f>
        <v>高柳西エースクラブ</v>
      </c>
      <c r="S3" s="32"/>
      <c r="T3" s="32"/>
      <c r="U3" s="33"/>
      <c r="V3" s="9" t="s">
        <v>0</v>
      </c>
      <c r="W3" s="9" t="s">
        <v>1</v>
      </c>
      <c r="X3" s="9" t="s">
        <v>2</v>
      </c>
      <c r="Y3" s="9" t="s">
        <v>3</v>
      </c>
      <c r="Z3" s="9" t="s">
        <v>4</v>
      </c>
      <c r="AA3" s="9" t="s">
        <v>5</v>
      </c>
      <c r="AB3" s="9" t="s">
        <v>6</v>
      </c>
      <c r="AC3" s="9" t="s">
        <v>7</v>
      </c>
      <c r="AD3" s="9" t="s">
        <v>8</v>
      </c>
      <c r="AE3" s="9" t="s">
        <v>9</v>
      </c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ht="24.95" customHeight="1">
      <c r="A4" s="23" t="s">
        <v>13</v>
      </c>
      <c r="B4" s="25"/>
      <c r="C4" s="26"/>
      <c r="D4" s="26"/>
      <c r="E4" s="27"/>
      <c r="F4" s="18"/>
      <c r="G4" s="12" t="str">
        <f>IF(E5="","",E5)</f>
        <v/>
      </c>
      <c r="H4" s="16" t="s">
        <v>12</v>
      </c>
      <c r="I4" s="13" t="str">
        <f>IF(C5="","",C5)</f>
        <v/>
      </c>
      <c r="J4" s="18"/>
      <c r="K4" s="12" t="str">
        <f>IF(E6="","",E6)</f>
        <v/>
      </c>
      <c r="L4" s="16" t="s">
        <v>12</v>
      </c>
      <c r="M4" s="13" t="str">
        <f>IF(C6="","",C6)</f>
        <v/>
      </c>
      <c r="N4" s="18"/>
      <c r="O4" s="12" t="str">
        <f>IF(E7="","",E7)</f>
        <v/>
      </c>
      <c r="P4" s="16" t="s">
        <v>12</v>
      </c>
      <c r="Q4" s="13" t="str">
        <f>IF(C7="","",C7)</f>
        <v/>
      </c>
      <c r="R4" s="18"/>
      <c r="S4" s="12" t="str">
        <f>IF(E8="","",E8)</f>
        <v/>
      </c>
      <c r="T4" s="16" t="s">
        <v>12</v>
      </c>
      <c r="U4" s="13" t="str">
        <f>IF(C8="","",C8)</f>
        <v/>
      </c>
      <c r="V4" s="14">
        <f>IF(G4&gt;I4,1,0)+IF(K4&gt;M4,1,0)+IF(O4&gt;Q4,1,0)+IF(S4&gt;U4,1,0)</f>
        <v>0</v>
      </c>
      <c r="W4" s="15">
        <f>IF(G4&lt;I4,1,0)+IF(K4&lt;M4,1,0)+IF(O4&lt;Q4,1,0)+IF(S4&lt;U4,1,0)</f>
        <v>0</v>
      </c>
      <c r="X4" s="15">
        <f>+IF(AND(ISNUMBER(G4),G4=I4),1,)+IF(AND(ISNUMBER(K4),K4=M4),1,0)+IF(AND(ISNUMBER(O4),O4=Q4),1,0)+IF(AND(ISNUMBER(S4),S4=U4),1,0)</f>
        <v>0</v>
      </c>
      <c r="Y4" s="15">
        <f>V4*2</f>
        <v>0</v>
      </c>
      <c r="Z4" s="15">
        <f>W4*0</f>
        <v>0</v>
      </c>
      <c r="AA4" s="15">
        <f>X4*1</f>
        <v>0</v>
      </c>
      <c r="AB4" s="15">
        <f>Y4+Z4+AA4</f>
        <v>0</v>
      </c>
      <c r="AC4" s="15">
        <f>IF(ISNUMBER(G4),G4,0)+IF(ISNUMBER(K4),K4,0)+IF(ISNUMBER(O4),O4,0)+IF(ISNUMBER(S4),S4,0)</f>
        <v>0</v>
      </c>
      <c r="AD4" s="15">
        <f>IF(ISNUMBER(I4),I4,0)+IF(ISNUMBER(M4),M4,0)+IF(ISNUMBER(Q4),Q4,0)+IF(ISNUMBER(U4),U4,0)</f>
        <v>0</v>
      </c>
      <c r="AE4" s="15">
        <f>AC4-AD4</f>
        <v>0</v>
      </c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</row>
    <row r="5" spans="1:51" ht="24.95" customHeight="1">
      <c r="A5" s="24" t="s">
        <v>18</v>
      </c>
      <c r="B5" s="18"/>
      <c r="C5" s="12"/>
      <c r="D5" s="16" t="s">
        <v>12</v>
      </c>
      <c r="E5" s="13"/>
      <c r="F5" s="25"/>
      <c r="G5" s="26"/>
      <c r="H5" s="26"/>
      <c r="I5" s="27"/>
      <c r="J5" s="18"/>
      <c r="K5" s="12" t="str">
        <f>IF(I6="","",I6)</f>
        <v/>
      </c>
      <c r="L5" s="16" t="s">
        <v>12</v>
      </c>
      <c r="M5" s="13" t="str">
        <f>IF(G6="","",G6)</f>
        <v/>
      </c>
      <c r="N5" s="18"/>
      <c r="O5" s="12" t="str">
        <f>IF(I7="","",I7)</f>
        <v/>
      </c>
      <c r="P5" s="16" t="s">
        <v>12</v>
      </c>
      <c r="Q5" s="13" t="str">
        <f>IF(G7="","",G7)</f>
        <v/>
      </c>
      <c r="R5" s="18"/>
      <c r="S5" s="12" t="str">
        <f>IF(I8="","",I8)</f>
        <v/>
      </c>
      <c r="T5" s="16" t="s">
        <v>12</v>
      </c>
      <c r="U5" s="13" t="str">
        <f>IF(G8="","",G8)</f>
        <v/>
      </c>
      <c r="V5" s="14">
        <f>IF(C5&gt;E5,1,0)+IF(K5&gt;M5,1,0)+IF(O5&gt;Q5,1,0)+IF(S5&gt;U5,1,0)</f>
        <v>0</v>
      </c>
      <c r="W5" s="15">
        <f>IF(C5&lt;E5,1,0)+IF(K5&lt;M5,1,0)+IF(O5&lt;Q5,1,0)+IF(S5&lt;U5,1,0)</f>
        <v>0</v>
      </c>
      <c r="X5" s="15">
        <f>IF(AND(ISNUMBER(C5),C5=E5),1,0)+IF(AND(ISNUMBER(K5),K5=M5),1,0)+IF(AND(ISNUMBER(O5),O5=Q5),1,0)+IF(AND(ISNUMBER(S5),S5=U5),1,0)</f>
        <v>0</v>
      </c>
      <c r="Y5" s="15">
        <f>V5*2</f>
        <v>0</v>
      </c>
      <c r="Z5" s="15">
        <f>W5*0</f>
        <v>0</v>
      </c>
      <c r="AA5" s="15">
        <f>X5*1</f>
        <v>0</v>
      </c>
      <c r="AB5" s="15">
        <f>Y5+Z5+AA5</f>
        <v>0</v>
      </c>
      <c r="AC5" s="15">
        <f>IF(ISNUMBER(C5),C5,0)+IF(ISNUMBER(K5),K5,0)+IF(ISNUMBER(O5),O5,0)+IF(ISNUMBER(S5),S5,0)</f>
        <v>0</v>
      </c>
      <c r="AD5" s="15">
        <f>IF(ISNUMBER(E5),E5,0)+IF(ISNUMBER(M5),M5,0)+IF(ISNUMBER(Q5),Q5,0)+IF(ISNUMBER(U5),U5,0)</f>
        <v>0</v>
      </c>
      <c r="AE5" s="15">
        <f>AC5-AD5</f>
        <v>0</v>
      </c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ht="24.95" customHeight="1">
      <c r="A6" s="10" t="s">
        <v>19</v>
      </c>
      <c r="B6" s="18"/>
      <c r="C6" s="12"/>
      <c r="D6" s="16" t="s">
        <v>12</v>
      </c>
      <c r="E6" s="13"/>
      <c r="F6" s="18"/>
      <c r="G6" s="12"/>
      <c r="H6" s="16" t="s">
        <v>12</v>
      </c>
      <c r="I6" s="13"/>
      <c r="J6" s="25"/>
      <c r="K6" s="26"/>
      <c r="L6" s="26"/>
      <c r="M6" s="27"/>
      <c r="N6" s="18"/>
      <c r="O6" s="12" t="str">
        <f>IF(M7="","",M7)</f>
        <v/>
      </c>
      <c r="P6" s="16" t="s">
        <v>12</v>
      </c>
      <c r="Q6" s="13" t="str">
        <f>IF(K7="","",K7)</f>
        <v/>
      </c>
      <c r="R6" s="18"/>
      <c r="S6" s="12" t="str">
        <f>IF(M8="","",M8)</f>
        <v/>
      </c>
      <c r="T6" s="16" t="s">
        <v>12</v>
      </c>
      <c r="U6" s="13" t="str">
        <f>IF(K8="","",K8)</f>
        <v/>
      </c>
      <c r="V6" s="14">
        <f>IF(C6&gt;E6,1,0)+IF(G6&gt;I6,1,0)+IF(O6&gt;Q6,1,0)+IF(S6&gt;U6,1,0)</f>
        <v>0</v>
      </c>
      <c r="W6" s="15">
        <f>IF(C6&lt;E6,1,0)+IF(G6&lt;I6,1,0)+IF(O6&lt;Q6,1,0)+IF(S6&lt;U6,1,0)</f>
        <v>0</v>
      </c>
      <c r="X6" s="15">
        <f>IF(AND(ISNUMBER(C6),C6=E6),1,0)+IF(AND(ISNUMBER(G6),G6=I6),1,)+IF(AND(ISNUMBER(O6),O6=Q6),1,0)+IF(AND(ISNUMBER(S6),S6=U6),1,0)</f>
        <v>0</v>
      </c>
      <c r="Y6" s="15">
        <f>V6*2</f>
        <v>0</v>
      </c>
      <c r="Z6" s="15">
        <f>W6*0</f>
        <v>0</v>
      </c>
      <c r="AA6" s="15">
        <f>X6*1</f>
        <v>0</v>
      </c>
      <c r="AB6" s="15">
        <f>Y6+Z6+AA6</f>
        <v>0</v>
      </c>
      <c r="AC6" s="15">
        <f>IF(ISNUMBER(C6),C6,0)+IF(ISNUMBER(G6),G6,0)+IF(ISNUMBER(O6),O6,0)+IF(ISNUMBER(S6),S6,0)</f>
        <v>0</v>
      </c>
      <c r="AD6" s="15">
        <f>IF(ISNUMBER(E6),E6,0)+IF(ISNUMBER(I6),I6,0)+IF(ISNUMBER(Q6),Q6,0)+IF(ISNUMBER(U6),U6,0)</f>
        <v>0</v>
      </c>
      <c r="AE6" s="15">
        <f>AC6-AD6</f>
        <v>0</v>
      </c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4.95" customHeight="1">
      <c r="A7" s="23" t="s">
        <v>23</v>
      </c>
      <c r="B7" s="18"/>
      <c r="C7" s="12"/>
      <c r="D7" s="16" t="s">
        <v>12</v>
      </c>
      <c r="E7" s="13"/>
      <c r="F7" s="18"/>
      <c r="G7" s="12"/>
      <c r="H7" s="16" t="s">
        <v>12</v>
      </c>
      <c r="I7" s="13"/>
      <c r="J7" s="18"/>
      <c r="K7" s="12"/>
      <c r="L7" s="16" t="s">
        <v>12</v>
      </c>
      <c r="M7" s="13"/>
      <c r="N7" s="25"/>
      <c r="O7" s="26"/>
      <c r="P7" s="26"/>
      <c r="Q7" s="27"/>
      <c r="R7" s="18"/>
      <c r="S7" s="12" t="str">
        <f>IF(Q8="","",Q8)</f>
        <v/>
      </c>
      <c r="T7" s="16" t="s">
        <v>12</v>
      </c>
      <c r="U7" s="13" t="str">
        <f>IF(O8="","",O8)</f>
        <v/>
      </c>
      <c r="V7" s="14">
        <f>IF(C7&gt;E7,1,0)+IF(G7&gt;I7,1,0)+IF(K7&gt;M7,1,0)+IF(S7&gt;U7,1,0)</f>
        <v>0</v>
      </c>
      <c r="W7" s="15">
        <f>IF(C7&lt;E7,1,0)+IF(G7&lt;I7,1,0)+IF(K7&lt;M7,1,0)+IF(S7&lt;U7,1,0)</f>
        <v>0</v>
      </c>
      <c r="X7" s="15">
        <f>IF(AND(ISNUMBER(C7),C7=E7),1,0)+IF(AND(ISNUMBER(G7),G7=I7),1,)+IF(AND(ISNUMBER(K7),K7=M7),1,0)+IF(AND(ISNUMBER(S7),S7=U7),1,0)</f>
        <v>0</v>
      </c>
      <c r="Y7" s="15">
        <f>V7*2</f>
        <v>0</v>
      </c>
      <c r="Z7" s="15">
        <f>W7*0</f>
        <v>0</v>
      </c>
      <c r="AA7" s="15">
        <f>X7*1</f>
        <v>0</v>
      </c>
      <c r="AB7" s="15">
        <f>Y7+Z7+AA7</f>
        <v>0</v>
      </c>
      <c r="AC7" s="15">
        <f>IF(ISNUMBER(C7),C7,0)+IF(ISNUMBER(G7),G7,0)+IF(ISNUMBER(K7),K7,0)+IF(ISNUMBER(S7),S7,0)</f>
        <v>0</v>
      </c>
      <c r="AD7" s="15">
        <f>IF(ISNUMBER(E7),E7,0)+IF(ISNUMBER(I7),I7,0)+IF(ISNUMBER(M7),M7,0)+IF(ISNUMBER(U7),U7,0)</f>
        <v>0</v>
      </c>
      <c r="AE7" s="15">
        <f>AC7-AD7</f>
        <v>0</v>
      </c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ht="24.95" customHeight="1">
      <c r="A8" s="10" t="s">
        <v>24</v>
      </c>
      <c r="B8" s="18"/>
      <c r="C8" s="12"/>
      <c r="D8" s="16" t="s">
        <v>12</v>
      </c>
      <c r="E8" s="13"/>
      <c r="F8" s="18"/>
      <c r="G8" s="12"/>
      <c r="H8" s="16" t="s">
        <v>12</v>
      </c>
      <c r="I8" s="13"/>
      <c r="J8" s="18"/>
      <c r="K8" s="12"/>
      <c r="L8" s="16" t="s">
        <v>12</v>
      </c>
      <c r="M8" s="13"/>
      <c r="N8" s="18"/>
      <c r="O8" s="12"/>
      <c r="P8" s="16" t="s">
        <v>12</v>
      </c>
      <c r="Q8" s="13"/>
      <c r="R8" s="25"/>
      <c r="S8" s="26"/>
      <c r="T8" s="26"/>
      <c r="U8" s="27"/>
      <c r="V8" s="14">
        <f>IF(C8&gt;E8,1,0)+IF(G8&gt;I8,1,0)+IF(K8&gt;M8,1,0)+IF(O8&gt;Q8,1,0)</f>
        <v>0</v>
      </c>
      <c r="W8" s="15">
        <f>IF(C8&lt;E8,1,0)+IF(G8&lt;I8,1,0)+IF(K8&lt;M8,1,0)+IF(O8&lt;Q8,1,0)</f>
        <v>0</v>
      </c>
      <c r="X8" s="15">
        <f>IF(AND(ISNUMBER(C8),C8=E8),1,0)+IF(AND(ISNUMBER(G8),G8=I8),1,)+IF(AND(ISNUMBER(K8),K8=M8),1,0)+IF(AND(ISNUMBER(O8),O8=Q8),1,0)</f>
        <v>0</v>
      </c>
      <c r="Y8" s="15">
        <f>V8*2</f>
        <v>0</v>
      </c>
      <c r="Z8" s="15">
        <f>W8*0</f>
        <v>0</v>
      </c>
      <c r="AA8" s="15">
        <f>X8*1</f>
        <v>0</v>
      </c>
      <c r="AB8" s="15">
        <f>Y8+Z8+AA8</f>
        <v>0</v>
      </c>
      <c r="AC8" s="15">
        <f>IF(ISNUMBER(C8),C8,0)+IF(ISNUMBER(G8),G8,0)+IF(ISNUMBER(K8),K8,0)+IF(ISNUMBER(O8),O8,0)</f>
        <v>0</v>
      </c>
      <c r="AD8" s="15">
        <f>IF(ISNUMBER(E8),E8,0)+IF(ISNUMBER(I8),I8,0)+IF(ISNUMBER(M8),M8,0)+IF(ISNUMBER(Q8),Q8,0)</f>
        <v>0</v>
      </c>
      <c r="AE8" s="15">
        <f>AC8-AD8</f>
        <v>0</v>
      </c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10" spans="1:51" ht="25.5">
      <c r="A10" s="21" t="s">
        <v>17</v>
      </c>
      <c r="B10" s="28" t="str">
        <f>+A11</f>
        <v>柏ビクトリーガールズ</v>
      </c>
      <c r="C10" s="29"/>
      <c r="D10" s="29"/>
      <c r="E10" s="30"/>
      <c r="F10" s="28" t="str">
        <f>+A12</f>
        <v>沼南フラワーズ</v>
      </c>
      <c r="G10" s="29"/>
      <c r="H10" s="29"/>
      <c r="I10" s="30"/>
      <c r="J10" s="28" t="str">
        <f>+A13</f>
        <v>高柳サンダース</v>
      </c>
      <c r="K10" s="29"/>
      <c r="L10" s="29"/>
      <c r="M10" s="30"/>
      <c r="N10" s="28" t="str">
        <f>+A14</f>
        <v>北柏オールスターズ</v>
      </c>
      <c r="O10" s="29"/>
      <c r="P10" s="29"/>
      <c r="Q10" s="30"/>
      <c r="R10" s="9" t="s">
        <v>0</v>
      </c>
      <c r="S10" s="9" t="s">
        <v>1</v>
      </c>
      <c r="T10" s="9" t="s">
        <v>2</v>
      </c>
      <c r="U10" s="9" t="s">
        <v>3</v>
      </c>
      <c r="V10" s="9" t="s">
        <v>4</v>
      </c>
      <c r="W10" s="9" t="s">
        <v>5</v>
      </c>
      <c r="X10" s="9" t="s">
        <v>6</v>
      </c>
      <c r="Y10" s="9" t="s">
        <v>7</v>
      </c>
      <c r="Z10" s="9" t="s">
        <v>8</v>
      </c>
      <c r="AA10" s="9" t="s">
        <v>9</v>
      </c>
      <c r="AB10" s="9" t="s">
        <v>14</v>
      </c>
      <c r="AC10" s="19"/>
      <c r="AD10" s="19"/>
      <c r="AE10" s="19"/>
      <c r="AF10" s="19"/>
      <c r="AG10" s="19"/>
      <c r="AH10" s="19"/>
    </row>
    <row r="11" spans="1:51" ht="25.5">
      <c r="A11" s="23" t="s">
        <v>20</v>
      </c>
      <c r="B11" s="25"/>
      <c r="C11" s="26"/>
      <c r="D11" s="26"/>
      <c r="E11" s="27"/>
      <c r="F11" s="11"/>
      <c r="G11" s="16" t="str">
        <f>IF(E12="","",E12)</f>
        <v/>
      </c>
      <c r="H11" s="16" t="s">
        <v>10</v>
      </c>
      <c r="I11" s="17" t="str">
        <f>IF(C12="","",C12)</f>
        <v/>
      </c>
      <c r="J11" s="11"/>
      <c r="K11" s="16" t="str">
        <f>IF(E13="","",E13)</f>
        <v/>
      </c>
      <c r="L11" s="16" t="s">
        <v>10</v>
      </c>
      <c r="M11" s="17" t="str">
        <f>IF(C13="","",C13)</f>
        <v/>
      </c>
      <c r="N11" s="11"/>
      <c r="O11" s="16" t="str">
        <f>IF(E14="","",E14)</f>
        <v/>
      </c>
      <c r="P11" s="16" t="s">
        <v>10</v>
      </c>
      <c r="Q11" s="17" t="str">
        <f>IF(C14="","",C14)</f>
        <v/>
      </c>
      <c r="R11" s="14">
        <f>IF(C11&gt;E11,1,0)+IF(G11&gt;I11,1,0)+IF(K11&gt;M11,1,0)+IF(O11&gt;Q11,1,0)</f>
        <v>0</v>
      </c>
      <c r="S11" s="15">
        <f>IF(C11&lt;E11,1,0)+IF(G11&lt;I11,1,0)+IF(K11&lt;M11,1,0)+IF(O11&lt;Q11,1,0)</f>
        <v>0</v>
      </c>
      <c r="T11" s="15">
        <f>+IF(AND(ISNUMBER(C11),C11=E11),1,)+IF(AND(ISNUMBER(G11),G11=I11),1,0)+IF(AND(ISNUMBER(K11),K11=M11),1,0)+IF(AND(ISNUMBER(O11),O11=Q11),1,0)</f>
        <v>0</v>
      </c>
      <c r="U11" s="15">
        <f>R11*2</f>
        <v>0</v>
      </c>
      <c r="V11" s="15">
        <f>S11*0</f>
        <v>0</v>
      </c>
      <c r="W11" s="15">
        <f>T11*1</f>
        <v>0</v>
      </c>
      <c r="X11" s="15">
        <f>U11+V11+W11</f>
        <v>0</v>
      </c>
      <c r="Y11" s="15">
        <f>IF(ISNUMBER(C11),C11,0)+IF(ISNUMBER(G11),G11,0)+IF(ISNUMBER(K11),K11,0)+IF(ISNUMBER(O11),O11,0)</f>
        <v>0</v>
      </c>
      <c r="Z11" s="15">
        <f>IF(ISNUMBER(E11),E11,0)+IF(ISNUMBER(I11),I11,0)+IF(ISNUMBER(M11),M11,0)+IF(ISNUMBER(Q11),Q11,0)</f>
        <v>0</v>
      </c>
      <c r="AA11" s="15">
        <f>Y11-Z11</f>
        <v>0</v>
      </c>
      <c r="AB11" s="22"/>
      <c r="AC11" s="19"/>
      <c r="AD11" s="19"/>
      <c r="AE11" s="19"/>
      <c r="AF11" s="19"/>
      <c r="AG11" s="19"/>
      <c r="AH11" s="19"/>
    </row>
    <row r="12" spans="1:51" ht="25.5">
      <c r="A12" s="24" t="s">
        <v>11</v>
      </c>
      <c r="B12" s="11"/>
      <c r="C12" s="16"/>
      <c r="D12" s="16" t="s">
        <v>10</v>
      </c>
      <c r="E12" s="17"/>
      <c r="F12" s="25"/>
      <c r="G12" s="26"/>
      <c r="H12" s="26"/>
      <c r="I12" s="27"/>
      <c r="J12" s="11"/>
      <c r="K12" s="16" t="str">
        <f>IF(I13="","",I13)</f>
        <v/>
      </c>
      <c r="L12" s="16" t="s">
        <v>10</v>
      </c>
      <c r="M12" s="17" t="str">
        <f>IF(G13="","",G13)</f>
        <v/>
      </c>
      <c r="N12" s="11"/>
      <c r="O12" s="16" t="str">
        <f>IF(I14="","",I14)</f>
        <v/>
      </c>
      <c r="P12" s="16" t="s">
        <v>10</v>
      </c>
      <c r="Q12" s="17" t="str">
        <f>IF(G14="","",G14)</f>
        <v/>
      </c>
      <c r="R12" s="14">
        <f>IF(C12&gt;E12,1,0)+IF(G12&gt;I12,1,0)+IF(K12&gt;M12,1,0)+IF(O12&gt;Q12,1,0)</f>
        <v>0</v>
      </c>
      <c r="S12" s="15">
        <f>IF(C12&lt;E12,1,0)+IF(G12&lt;I12,1,0)+IF(K12&lt;M12,1,0)+IF(O12&lt;Q12,1,0)</f>
        <v>0</v>
      </c>
      <c r="T12" s="15">
        <f>+IF(AND(ISNUMBER(C12),C12=E12),1,)+IF(AND(ISNUMBER(G12),G12=I12),1,0)+IF(AND(ISNUMBER(K12),K12=M12),1,0)+IF(AND(ISNUMBER(O12),O12=Q12),1,0)</f>
        <v>0</v>
      </c>
      <c r="U12" s="15">
        <f>R12*2</f>
        <v>0</v>
      </c>
      <c r="V12" s="15">
        <f>S12*0</f>
        <v>0</v>
      </c>
      <c r="W12" s="15">
        <f>T12*1</f>
        <v>0</v>
      </c>
      <c r="X12" s="15">
        <f>U12+V12+W12</f>
        <v>0</v>
      </c>
      <c r="Y12" s="15">
        <f>IF(ISNUMBER(C12),C12,0)+IF(ISNUMBER(G12),G12,0)+IF(ISNUMBER(K12),K12,0)+IF(ISNUMBER(O12),O12,0)</f>
        <v>0</v>
      </c>
      <c r="Z12" s="15">
        <f>IF(ISNUMBER(E12),E12,0)+IF(ISNUMBER(I12),I12,0)+IF(ISNUMBER(M12),M12,0)+IF(ISNUMBER(Q12),Q12,0)</f>
        <v>0</v>
      </c>
      <c r="AA12" s="15">
        <f>Y12-Z12</f>
        <v>0</v>
      </c>
      <c r="AB12" s="22"/>
      <c r="AC12" s="19"/>
      <c r="AD12" s="19"/>
      <c r="AE12" s="19"/>
      <c r="AF12" s="19"/>
      <c r="AG12" s="19"/>
      <c r="AH12" s="19"/>
    </row>
    <row r="13" spans="1:51" ht="25.5">
      <c r="A13" s="10" t="s">
        <v>21</v>
      </c>
      <c r="B13" s="11"/>
      <c r="C13" s="16"/>
      <c r="D13" s="16" t="s">
        <v>10</v>
      </c>
      <c r="E13" s="17"/>
      <c r="F13" s="11"/>
      <c r="G13" s="16"/>
      <c r="H13" s="16" t="s">
        <v>10</v>
      </c>
      <c r="I13" s="17"/>
      <c r="J13" s="25"/>
      <c r="K13" s="26"/>
      <c r="L13" s="26"/>
      <c r="M13" s="27"/>
      <c r="N13" s="11"/>
      <c r="O13" s="16" t="str">
        <f>IF(M14="","",M14)</f>
        <v/>
      </c>
      <c r="P13" s="16" t="s">
        <v>10</v>
      </c>
      <c r="Q13" s="17" t="str">
        <f>IF(K14="","",K14)</f>
        <v/>
      </c>
      <c r="R13" s="14">
        <f>IF(C13&gt;E13,1,0)+IF(G13&gt;I13,1,0)+IF(K13&gt;M13,1,0)+IF(O13&gt;Q13,1,0)</f>
        <v>0</v>
      </c>
      <c r="S13" s="15">
        <f>IF(C13&lt;E13,1,0)+IF(G13&lt;I13,1,0)+IF(K13&lt;M13,1,0)+IF(O13&lt;Q13,1,0)</f>
        <v>0</v>
      </c>
      <c r="T13" s="15">
        <f>+IF(AND(ISNUMBER(C13),C13=E13),1,)+IF(AND(ISNUMBER(G13),G13=I13),1,0)+IF(AND(ISNUMBER(K13),K13=M13),1,0)+IF(AND(ISNUMBER(O13),O13=Q13),1,0)</f>
        <v>0</v>
      </c>
      <c r="U13" s="15">
        <f>R13*2</f>
        <v>0</v>
      </c>
      <c r="V13" s="15">
        <f>S13*0</f>
        <v>0</v>
      </c>
      <c r="W13" s="15">
        <f>T13*1</f>
        <v>0</v>
      </c>
      <c r="X13" s="15">
        <f>U13+V13+W13</f>
        <v>0</v>
      </c>
      <c r="Y13" s="15">
        <f>IF(ISNUMBER(C13),C13,0)+IF(ISNUMBER(G13),G13,0)+IF(ISNUMBER(K13),K13,0)+IF(ISNUMBER(O13),O13,0)</f>
        <v>0</v>
      </c>
      <c r="Z13" s="15">
        <f>IF(ISNUMBER(E13),E13,0)+IF(ISNUMBER(I13),I13,0)+IF(ISNUMBER(M13),M13,0)+IF(ISNUMBER(Q13),Q13,0)</f>
        <v>0</v>
      </c>
      <c r="AA13" s="15">
        <f>Y13-Z13</f>
        <v>0</v>
      </c>
      <c r="AB13" s="22"/>
      <c r="AC13" s="19"/>
      <c r="AD13" s="19"/>
      <c r="AE13" s="19"/>
      <c r="AF13" s="19"/>
      <c r="AG13" s="19"/>
      <c r="AH13" s="19"/>
    </row>
    <row r="14" spans="1:51" ht="25.5">
      <c r="A14" s="23" t="s">
        <v>22</v>
      </c>
      <c r="B14" s="11"/>
      <c r="C14" s="16"/>
      <c r="D14" s="16" t="s">
        <v>10</v>
      </c>
      <c r="E14" s="17"/>
      <c r="F14" s="11"/>
      <c r="G14" s="16"/>
      <c r="H14" s="16" t="s">
        <v>10</v>
      </c>
      <c r="I14" s="17"/>
      <c r="J14" s="11"/>
      <c r="K14" s="16"/>
      <c r="L14" s="16" t="s">
        <v>10</v>
      </c>
      <c r="M14" s="17"/>
      <c r="N14" s="25"/>
      <c r="O14" s="26"/>
      <c r="P14" s="26"/>
      <c r="Q14" s="27"/>
      <c r="R14" s="14">
        <f>IF(C14&gt;E14,1,0)+IF(G14&gt;I14,1,0)+IF(K14&gt;M14,1,0)+IF(O14&gt;Q14,1,0)</f>
        <v>0</v>
      </c>
      <c r="S14" s="15">
        <f>IF(C14&lt;E14,1,0)+IF(G14&lt;I14,1,0)+IF(K14&lt;M14,1,0)+IF(O14&lt;Q14,1,0)</f>
        <v>0</v>
      </c>
      <c r="T14" s="15">
        <f>+IF(AND(ISNUMBER(C14),C14=E14),1,)+IF(AND(ISNUMBER(G14),G14=I14),1,0)+IF(AND(ISNUMBER(K14),K14=M14),1,0)+IF(AND(ISNUMBER(O14),O14=Q14),1,0)</f>
        <v>0</v>
      </c>
      <c r="U14" s="15">
        <f>R14*2</f>
        <v>0</v>
      </c>
      <c r="V14" s="15">
        <f>S14*0</f>
        <v>0</v>
      </c>
      <c r="W14" s="15">
        <f>T14*1</f>
        <v>0</v>
      </c>
      <c r="X14" s="15">
        <f>U14+V14+W14</f>
        <v>0</v>
      </c>
      <c r="Y14" s="15">
        <f>IF(ISNUMBER(C14),C14,0)+IF(ISNUMBER(G14),G14,0)+IF(ISNUMBER(K14),K14,0)+IF(ISNUMBER(O14),O14,0)</f>
        <v>0</v>
      </c>
      <c r="Z14" s="15">
        <f>IF(ISNUMBER(E14),E14,0)+IF(ISNUMBER(I14),I14,0)+IF(ISNUMBER(M14),M14,0)+IF(ISNUMBER(Q14),Q14,0)</f>
        <v>0</v>
      </c>
      <c r="AA14" s="15">
        <f>Y14-Z14</f>
        <v>0</v>
      </c>
      <c r="AB14" s="22"/>
      <c r="AC14" s="19"/>
      <c r="AD14" s="19"/>
      <c r="AE14" s="19"/>
      <c r="AF14" s="19"/>
      <c r="AG14" s="19"/>
      <c r="AH14" s="19"/>
    </row>
    <row r="15" spans="1:51" ht="14.25">
      <c r="A15" s="2"/>
      <c r="B15" s="3"/>
      <c r="C15" s="4"/>
      <c r="D15" s="4"/>
      <c r="E15" s="4"/>
      <c r="F15" s="4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9"/>
      <c r="V15" s="1"/>
      <c r="W15" s="6"/>
      <c r="X15" s="6"/>
      <c r="Y15" s="7"/>
      <c r="Z15" s="7"/>
      <c r="AA15" s="7"/>
      <c r="AB15" s="6"/>
      <c r="AC15" s="6"/>
      <c r="AD15" s="6"/>
      <c r="AE15" s="6"/>
      <c r="AF15" s="6"/>
      <c r="AG15" s="6"/>
      <c r="AH15" s="6"/>
    </row>
  </sheetData>
  <mergeCells count="21">
    <mergeCell ref="A1:AF1"/>
    <mergeCell ref="F12:I12"/>
    <mergeCell ref="B10:E10"/>
    <mergeCell ref="F10:I10"/>
    <mergeCell ref="J10:M10"/>
    <mergeCell ref="N10:Q10"/>
    <mergeCell ref="B11:E11"/>
    <mergeCell ref="J13:M13"/>
    <mergeCell ref="N14:Q14"/>
    <mergeCell ref="B4:E4"/>
    <mergeCell ref="K2:N2"/>
    <mergeCell ref="O2:S2"/>
    <mergeCell ref="B3:E3"/>
    <mergeCell ref="F3:I3"/>
    <mergeCell ref="J3:M3"/>
    <mergeCell ref="R3:U3"/>
    <mergeCell ref="N3:Q3"/>
    <mergeCell ref="F5:I5"/>
    <mergeCell ref="J6:M6"/>
    <mergeCell ref="N7:Q7"/>
    <mergeCell ref="R8:U8"/>
  </mergeCells>
  <phoneticPr fontId="1"/>
  <conditionalFormatting sqref="Q8 E5:E8 I4 M4:M5 Q4:Q6 U4:U7 Y4:Y8 I6:I8 M7:M8">
    <cfRule type="cellIs" dxfId="23" priority="23" stopIfTrue="1" operator="lessThan">
      <formula>C4</formula>
    </cfRule>
    <cfRule type="cellIs" dxfId="22" priority="24" stopIfTrue="1" operator="greaterThan">
      <formula>C4</formula>
    </cfRule>
    <cfRule type="cellIs" dxfId="21" priority="25" stopIfTrue="1" operator="equal">
      <formula>C4</formula>
    </cfRule>
  </conditionalFormatting>
  <conditionalFormatting sqref="O8 G4 K4:K5 O4:O6 S4:S7 W4:W8 C5:C8 G6:G8 K7:K8">
    <cfRule type="cellIs" dxfId="20" priority="26" stopIfTrue="1" operator="greaterThan">
      <formula>E4</formula>
    </cfRule>
    <cfRule type="cellIs" dxfId="19" priority="27" stopIfTrue="1" operator="lessThan">
      <formula>E4</formula>
    </cfRule>
    <cfRule type="cellIs" dxfId="18" priority="28" stopIfTrue="1" operator="equal">
      <formula>E4</formula>
    </cfRule>
  </conditionalFormatting>
  <conditionalFormatting sqref="I11 M11:M12 Q11:Q13 I13:I14 E12:E14 M14 U11:U14">
    <cfRule type="cellIs" dxfId="14" priority="1" stopIfTrue="1" operator="lessThan">
      <formula>C11</formula>
    </cfRule>
    <cfRule type="cellIs" dxfId="13" priority="2" stopIfTrue="1" operator="greaterThan">
      <formula>C11</formula>
    </cfRule>
    <cfRule type="cellIs" dxfId="12" priority="3" stopIfTrue="1" operator="equal">
      <formula>C11</formula>
    </cfRule>
  </conditionalFormatting>
  <conditionalFormatting sqref="G11 K11:K12 O11:O13 G13:G14 K14 C12:C14 S11:S14">
    <cfRule type="cellIs" dxfId="8" priority="4" stopIfTrue="1" operator="greaterThan">
      <formula>E11</formula>
    </cfRule>
    <cfRule type="cellIs" dxfId="7" priority="5" stopIfTrue="1" operator="lessThan">
      <formula>E11</formula>
    </cfRule>
    <cfRule type="cellIs" dxfId="6" priority="6" stopIfTrue="1" operator="equal">
      <formula>E11</formula>
    </cfRule>
  </conditionalFormatting>
  <pageMargins left="0" right="0" top="0.19685039370078741" bottom="0.19685039370078741" header="0.51181102362204722" footer="0.5118110236220472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高崎　久明</dc:creator>
  <cp:lastModifiedBy>takasaki</cp:lastModifiedBy>
  <cp:lastPrinted>2010-03-29T11:53:55Z</cp:lastPrinted>
  <dcterms:created xsi:type="dcterms:W3CDTF">2010-03-22T08:41:35Z</dcterms:created>
  <dcterms:modified xsi:type="dcterms:W3CDTF">2013-07-29T09:07:30Z</dcterms:modified>
</cp:coreProperties>
</file>