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955" windowHeight="116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G9" i="1" l="1"/>
  <c r="AH9" i="1"/>
  <c r="Z9" i="1"/>
  <c r="AC9" i="1" s="1"/>
  <c r="AA9" i="1"/>
  <c r="AD9" i="1" s="1"/>
  <c r="AB9" i="1"/>
  <c r="AE9" i="1" s="1"/>
  <c r="Z2" i="1"/>
  <c r="Y8" i="1"/>
  <c r="AH8" i="1" s="1"/>
  <c r="U7" i="1"/>
  <c r="Y7" i="1"/>
  <c r="Q6" i="1"/>
  <c r="U6" i="1"/>
  <c r="Y6" i="1"/>
  <c r="M5" i="1"/>
  <c r="Q5" i="1"/>
  <c r="U5" i="1"/>
  <c r="Y5" i="1"/>
  <c r="I4" i="1"/>
  <c r="M4" i="1"/>
  <c r="Q4" i="1"/>
  <c r="U4" i="1"/>
  <c r="Y4" i="1"/>
  <c r="W8" i="1"/>
  <c r="K5" i="1"/>
  <c r="O5" i="1"/>
  <c r="S5" i="1"/>
  <c r="W5" i="1"/>
  <c r="O6" i="1"/>
  <c r="S6" i="1"/>
  <c r="W6" i="1"/>
  <c r="S7" i="1"/>
  <c r="W7" i="1"/>
  <c r="G4" i="1"/>
  <c r="K4" i="1"/>
  <c r="O4" i="1"/>
  <c r="S4" i="1"/>
  <c r="W4" i="1"/>
  <c r="V3" i="1"/>
  <c r="R3" i="1"/>
  <c r="N3" i="1"/>
  <c r="J3" i="1"/>
  <c r="F3" i="1"/>
  <c r="B3" i="1"/>
  <c r="AB8" i="1"/>
  <c r="AE8" i="1" s="1"/>
  <c r="AA8" i="1" l="1"/>
  <c r="AD8" i="1" s="1"/>
  <c r="AG8" i="1"/>
  <c r="AI8" i="1" s="1"/>
  <c r="AI9" i="1"/>
  <c r="AG7" i="1"/>
  <c r="AH7" i="1"/>
  <c r="AA7" i="1"/>
  <c r="AD7" i="1" s="1"/>
  <c r="AG6" i="1"/>
  <c r="AG5" i="1"/>
  <c r="AB5" i="1"/>
  <c r="AE5" i="1" s="1"/>
  <c r="Z6" i="1"/>
  <c r="AC6" i="1" s="1"/>
  <c r="Z8" i="1"/>
  <c r="AC8" i="1" s="1"/>
  <c r="AH4" i="1"/>
  <c r="AH5" i="1"/>
  <c r="AB6" i="1"/>
  <c r="AE6" i="1" s="1"/>
  <c r="AA4" i="1"/>
  <c r="Z4" i="1"/>
  <c r="Z7" i="1"/>
  <c r="AC7" i="1" s="1"/>
  <c r="AB7" i="1"/>
  <c r="AE7" i="1" s="1"/>
  <c r="AF9" i="1"/>
  <c r="AG4" i="1"/>
  <c r="AH6" i="1"/>
  <c r="AA5" i="1"/>
  <c r="AD5" i="1" s="1"/>
  <c r="AB4" i="1"/>
  <c r="AA6" i="1"/>
  <c r="AD6" i="1" s="1"/>
  <c r="Z5" i="1"/>
  <c r="AC5" i="1" s="1"/>
  <c r="AF8" i="1" l="1"/>
  <c r="AI6" i="1"/>
  <c r="AI7" i="1"/>
  <c r="AI5" i="1"/>
  <c r="AH10" i="1"/>
  <c r="AF6" i="1"/>
  <c r="AF5" i="1"/>
  <c r="AE4" i="1"/>
  <c r="AE10" i="1" s="1"/>
  <c r="AB10" i="1"/>
  <c r="Z10" i="1"/>
  <c r="AC4" i="1"/>
  <c r="AD4" i="1"/>
  <c r="AD10" i="1" s="1"/>
  <c r="AA10" i="1"/>
  <c r="AG10" i="1"/>
  <c r="AI4" i="1"/>
  <c r="AF7" i="1"/>
  <c r="AI10" i="1" l="1"/>
  <c r="AF4" i="1"/>
  <c r="AF10" i="1" s="1"/>
  <c r="AC10" i="1"/>
</calcChain>
</file>

<file path=xl/sharedStrings.xml><?xml version="1.0" encoding="utf-8"?>
<sst xmlns="http://schemas.openxmlformats.org/spreadsheetml/2006/main" count="75" uniqueCount="25">
  <si>
    <t>勝ち</t>
  </si>
  <si>
    <t>負け</t>
  </si>
  <si>
    <t>引分</t>
  </si>
  <si>
    <t>勝点</t>
    <rPh sb="0" eb="1">
      <t>カ</t>
    </rPh>
    <rPh sb="1" eb="2">
      <t>テン</t>
    </rPh>
    <phoneticPr fontId="3"/>
  </si>
  <si>
    <t>負点</t>
    <rPh sb="0" eb="1">
      <t>マ</t>
    </rPh>
    <rPh sb="1" eb="2">
      <t>テン</t>
    </rPh>
    <phoneticPr fontId="3"/>
  </si>
  <si>
    <t>引分点</t>
    <rPh sb="0" eb="2">
      <t>ヒキワケ</t>
    </rPh>
    <rPh sb="2" eb="3">
      <t>テン</t>
    </rPh>
    <phoneticPr fontId="3"/>
  </si>
  <si>
    <t>合計</t>
    <rPh sb="0" eb="2">
      <t>ゴウケイ</t>
    </rPh>
    <phoneticPr fontId="3"/>
  </si>
  <si>
    <t>得点</t>
  </si>
  <si>
    <t>失点</t>
  </si>
  <si>
    <t>点差</t>
  </si>
  <si>
    <t>-</t>
    <phoneticPr fontId="2"/>
  </si>
  <si>
    <t>-</t>
    <phoneticPr fontId="2"/>
  </si>
  <si>
    <t>-</t>
    <phoneticPr fontId="2"/>
  </si>
  <si>
    <t>順位</t>
    <rPh sb="0" eb="2">
      <t>ジュンイ</t>
    </rPh>
    <phoneticPr fontId="2"/>
  </si>
  <si>
    <t>第33回カリフ・マルエス旗争奪少年野球大会</t>
    <phoneticPr fontId="2"/>
  </si>
  <si>
    <t>リトルジャガーズ</t>
    <phoneticPr fontId="2"/>
  </si>
  <si>
    <t>野菊野ファイターズ</t>
    <rPh sb="0" eb="3">
      <t>ノギクノ</t>
    </rPh>
    <phoneticPr fontId="2"/>
  </si>
  <si>
    <t>豊四季イーグルス</t>
    <rPh sb="0" eb="3">
      <t>トヨシキ</t>
    </rPh>
    <phoneticPr fontId="2"/>
  </si>
  <si>
    <t>光ヶ丘シャークス</t>
    <rPh sb="0" eb="3">
      <t>ヒカリガオカ</t>
    </rPh>
    <phoneticPr fontId="2"/>
  </si>
  <si>
    <t>江戸川台フェニックス</t>
    <rPh sb="0" eb="4">
      <t>エドガワダイ</t>
    </rPh>
    <phoneticPr fontId="2"/>
  </si>
  <si>
    <t>初石クーガーズ</t>
    <rPh sb="0" eb="2">
      <t>ハツイシ</t>
    </rPh>
    <phoneticPr fontId="2"/>
  </si>
  <si>
    <t>Iブロック</t>
    <phoneticPr fontId="2"/>
  </si>
  <si>
    <t>○</t>
    <phoneticPr fontId="2"/>
  </si>
  <si>
    <t>●</t>
    <phoneticPr fontId="2"/>
  </si>
  <si>
    <t>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</si>
</sst>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.00_ ;_ * \-#,##0.00_ ;_ * &quot;&quot;_ ;_ @_ "/>
    <numFmt numFmtId="177" formatCode="_ * #,##0_ ;_ * \-#,##0_ ;_ * &quot;&quot;_ ;_ @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8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medium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medium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 shrinkToFit="1"/>
    </xf>
    <xf numFmtId="0" fontId="4" fillId="0" borderId="1" xfId="0" quotePrefix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2" xfId="0" applyFill="1" applyBorder="1" applyAlignment="1">
      <alignment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horizontal="center" vertical="center" shrinkToFit="1"/>
    </xf>
    <xf numFmtId="0" fontId="9" fillId="0" borderId="4" xfId="0" applyNumberFormat="1" applyFont="1" applyFill="1" applyBorder="1" applyAlignment="1">
      <alignment vertical="center" shrinkToFit="1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vertical="center" shrinkToFit="1"/>
    </xf>
    <xf numFmtId="0" fontId="11" fillId="0" borderId="2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 shrinkToFit="1"/>
    </xf>
    <xf numFmtId="0" fontId="9" fillId="0" borderId="7" xfId="0" applyNumberFormat="1" applyFont="1" applyFill="1" applyBorder="1" applyAlignment="1">
      <alignment horizontal="center" vertical="center" shrinkToFit="1"/>
    </xf>
    <xf numFmtId="0" fontId="9" fillId="0" borderId="8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6"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workbookViewId="0">
      <selection activeCell="E16" sqref="E16"/>
    </sheetView>
  </sheetViews>
  <sheetFormatPr defaultRowHeight="13.5"/>
  <cols>
    <col min="1" max="1" width="20.625" customWidth="1"/>
    <col min="2" max="25" width="3.5" customWidth="1"/>
    <col min="26" max="36" width="3.625" customWidth="1"/>
    <col min="37" max="41" width="2.625" customWidth="1"/>
    <col min="42" max="46" width="3.625" customWidth="1"/>
    <col min="47" max="51" width="4.125" customWidth="1"/>
    <col min="52" max="76" width="5.625" customWidth="1"/>
  </cols>
  <sheetData>
    <row r="1" spans="1:51" ht="39.950000000000003" customHeight="1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</row>
    <row r="2" spans="1:51" ht="24.95" customHeight="1">
      <c r="A2" s="2"/>
      <c r="B2" s="3"/>
      <c r="C2" s="4"/>
      <c r="D2" s="4"/>
      <c r="E2" s="4"/>
      <c r="F2" s="4"/>
      <c r="G2" s="15"/>
      <c r="H2" s="15"/>
      <c r="I2" s="15"/>
      <c r="J2" s="15"/>
      <c r="K2" s="5"/>
      <c r="L2" s="5"/>
      <c r="M2" s="5"/>
      <c r="N2" s="5"/>
      <c r="O2" s="17"/>
      <c r="P2" s="17"/>
      <c r="Q2" s="17"/>
      <c r="R2" s="17"/>
      <c r="S2" s="17"/>
      <c r="T2" s="5"/>
      <c r="U2" s="5"/>
      <c r="V2" s="5"/>
      <c r="W2" s="5"/>
      <c r="X2" s="5"/>
      <c r="Y2" s="6"/>
      <c r="Z2" s="1" t="str">
        <f>IF(Z1=AA1,"","計算間違い")</f>
        <v/>
      </c>
      <c r="AA2" s="7"/>
      <c r="AB2" s="7"/>
      <c r="AC2" s="8"/>
      <c r="AD2" s="8"/>
      <c r="AE2" s="8"/>
      <c r="AF2" s="7"/>
      <c r="AG2" s="7"/>
      <c r="AH2" s="7"/>
      <c r="AI2" s="7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1" ht="24.95" customHeight="1">
      <c r="A3" s="23" t="s">
        <v>21</v>
      </c>
      <c r="B3" s="25" t="str">
        <f>+A4</f>
        <v>リトルジャガーズ</v>
      </c>
      <c r="C3" s="26"/>
      <c r="D3" s="26"/>
      <c r="E3" s="27"/>
      <c r="F3" s="25" t="str">
        <f>+A5</f>
        <v>野菊野ファイターズ</v>
      </c>
      <c r="G3" s="26"/>
      <c r="H3" s="26"/>
      <c r="I3" s="27"/>
      <c r="J3" s="25" t="str">
        <f>+A6</f>
        <v>豊四季イーグルス</v>
      </c>
      <c r="K3" s="26"/>
      <c r="L3" s="26"/>
      <c r="M3" s="27"/>
      <c r="N3" s="25" t="str">
        <f>+A7</f>
        <v>光ヶ丘シャークス</v>
      </c>
      <c r="O3" s="26"/>
      <c r="P3" s="26"/>
      <c r="Q3" s="27"/>
      <c r="R3" s="25" t="str">
        <f>+A8</f>
        <v>江戸川台フェニックス</v>
      </c>
      <c r="S3" s="26"/>
      <c r="T3" s="26"/>
      <c r="U3" s="27"/>
      <c r="V3" s="25" t="str">
        <f>+A9</f>
        <v>初石クーガーズ</v>
      </c>
      <c r="W3" s="26"/>
      <c r="X3" s="26"/>
      <c r="Y3" s="27"/>
      <c r="Z3" s="10" t="s">
        <v>0</v>
      </c>
      <c r="AA3" s="10" t="s">
        <v>1</v>
      </c>
      <c r="AB3" s="10" t="s">
        <v>2</v>
      </c>
      <c r="AC3" s="10" t="s">
        <v>3</v>
      </c>
      <c r="AD3" s="10" t="s">
        <v>4</v>
      </c>
      <c r="AE3" s="10" t="s">
        <v>5</v>
      </c>
      <c r="AF3" s="10" t="s">
        <v>6</v>
      </c>
      <c r="AG3" s="10" t="s">
        <v>7</v>
      </c>
      <c r="AH3" s="10" t="s">
        <v>8</v>
      </c>
      <c r="AI3" s="10" t="s">
        <v>9</v>
      </c>
      <c r="AJ3" s="10" t="s">
        <v>13</v>
      </c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ht="24.95" customHeight="1">
      <c r="A4" s="22" t="s">
        <v>15</v>
      </c>
      <c r="B4" s="29"/>
      <c r="C4" s="30"/>
      <c r="D4" s="30"/>
      <c r="E4" s="31"/>
      <c r="F4" s="18" t="s">
        <v>23</v>
      </c>
      <c r="G4" s="19">
        <f>IF(E5="","",E5)</f>
        <v>4</v>
      </c>
      <c r="H4" s="20" t="s">
        <v>10</v>
      </c>
      <c r="I4" s="21">
        <f>IF(C5="","",C5)</f>
        <v>5</v>
      </c>
      <c r="J4" s="18"/>
      <c r="K4" s="19" t="str">
        <f>IF(E6="","",E6)</f>
        <v/>
      </c>
      <c r="L4" s="20" t="s">
        <v>10</v>
      </c>
      <c r="M4" s="21" t="str">
        <f>IF(C6="","",C6)</f>
        <v/>
      </c>
      <c r="N4" s="18" t="s">
        <v>23</v>
      </c>
      <c r="O4" s="19">
        <f>IF(E7="","",E7)</f>
        <v>6</v>
      </c>
      <c r="P4" s="20" t="s">
        <v>10</v>
      </c>
      <c r="Q4" s="21">
        <f>IF(C7="","",C7)</f>
        <v>8</v>
      </c>
      <c r="R4" s="18" t="s">
        <v>22</v>
      </c>
      <c r="S4" s="19">
        <f>IF(E8="","",E8)</f>
        <v>5</v>
      </c>
      <c r="T4" s="20" t="s">
        <v>10</v>
      </c>
      <c r="U4" s="21">
        <f>IF(C8="","",C8)</f>
        <v>4</v>
      </c>
      <c r="V4" s="18" t="s">
        <v>23</v>
      </c>
      <c r="W4" s="19">
        <f>IF(E9="","",E9)</f>
        <v>0</v>
      </c>
      <c r="X4" s="20" t="s">
        <v>10</v>
      </c>
      <c r="Y4" s="21">
        <f>IF(C9="","",C9)</f>
        <v>10</v>
      </c>
      <c r="Z4" s="11">
        <f>IF(G4&gt;I4,1,0)+IF(K4&gt;M4,1,0)+IF(O4&gt;Q4,1,0)+IF(S4&gt;U4,1,0)+IF(W4&gt;Y4,1,0)</f>
        <v>1</v>
      </c>
      <c r="AA4" s="12">
        <f>IF(G4&lt;I4,1,0)+IF(K4&lt;M4,1,0)+IF(O4&lt;Q4,1,0)+IF(S4&lt;U4,1,0)+IF(W4&lt;Y4,1,0)</f>
        <v>3</v>
      </c>
      <c r="AB4" s="12">
        <f>IF(AND(ISNUMBER(G4),G4=I4),1,0)+IF(AND(ISNUMBER(K4),K4=M4),1,)+IF(AND(ISNUMBER(O4),O4=Q4),1,0)+IF(AND(ISNUMBER(S4),S4=U4),1,0)+IF(AND(ISNUMBER(W4),W4=Y4),1,0)</f>
        <v>0</v>
      </c>
      <c r="AC4" s="12">
        <f t="shared" ref="AC4:AC9" si="0">Z4*2</f>
        <v>2</v>
      </c>
      <c r="AD4" s="12">
        <f t="shared" ref="AD4:AD9" si="1">AA4*0</f>
        <v>0</v>
      </c>
      <c r="AE4" s="12">
        <f t="shared" ref="AE4:AE9" si="2">AB4*1</f>
        <v>0</v>
      </c>
      <c r="AF4" s="12">
        <f t="shared" ref="AF4:AF9" si="3">AC4+AD4+AE4</f>
        <v>2</v>
      </c>
      <c r="AG4" s="12">
        <f>IF(ISNUMBER(G4),G4,0)+IF(ISNUMBER(K4),K4,0)+IF(ISNUMBER(O4),O4,0)+IF(ISNUMBER(S4),S4,0)+IF(ISNUMBER(W4),W4,0)</f>
        <v>15</v>
      </c>
      <c r="AH4" s="12">
        <f>IF(ISNUMBER(I4),I4,0)+IF(ISNUMBER(M4),M4,0)+IF(ISNUMBER(Q4),Q4,0)+IF(ISNUMBER(U4),U4,0)+IF(ISNUMBER(Y4),Y4,0)</f>
        <v>27</v>
      </c>
      <c r="AI4" s="12">
        <f t="shared" ref="AI4:AI9" si="4">AG4-AH4</f>
        <v>-12</v>
      </c>
      <c r="AJ4" s="24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ht="24.95" customHeight="1">
      <c r="A5" s="22" t="s">
        <v>16</v>
      </c>
      <c r="B5" s="18" t="s">
        <v>22</v>
      </c>
      <c r="C5" s="19">
        <v>5</v>
      </c>
      <c r="D5" s="20" t="s">
        <v>10</v>
      </c>
      <c r="E5" s="21">
        <v>4</v>
      </c>
      <c r="F5" s="29"/>
      <c r="G5" s="30"/>
      <c r="H5" s="30"/>
      <c r="I5" s="31"/>
      <c r="J5" s="18" t="s">
        <v>22</v>
      </c>
      <c r="K5" s="19">
        <f>IF(I6="","",I6)</f>
        <v>6</v>
      </c>
      <c r="L5" s="20" t="s">
        <v>10</v>
      </c>
      <c r="M5" s="21">
        <f>IF(G6="","",G6)</f>
        <v>1</v>
      </c>
      <c r="N5" s="18" t="s">
        <v>22</v>
      </c>
      <c r="O5" s="19">
        <f>IF(I7="","",I7)</f>
        <v>6</v>
      </c>
      <c r="P5" s="20" t="s">
        <v>10</v>
      </c>
      <c r="Q5" s="21">
        <f>IF(G7="","",G7)</f>
        <v>4</v>
      </c>
      <c r="R5" s="18" t="s">
        <v>22</v>
      </c>
      <c r="S5" s="19">
        <f>IF(I8="","",I8)</f>
        <v>4</v>
      </c>
      <c r="T5" s="20" t="s">
        <v>10</v>
      </c>
      <c r="U5" s="21">
        <f>IF(G8="","",G8)</f>
        <v>2</v>
      </c>
      <c r="V5" s="18" t="s">
        <v>22</v>
      </c>
      <c r="W5" s="19">
        <f>IF(I9="","",I9)</f>
        <v>3</v>
      </c>
      <c r="X5" s="20" t="s">
        <v>10</v>
      </c>
      <c r="Y5" s="21">
        <f>IF(G9="","",G9)</f>
        <v>2</v>
      </c>
      <c r="Z5" s="11">
        <f>IF(C5&gt;E5,1,0)+IF(K5&gt;M5,1,0)+IF(O5&gt;Q5,1,0)+IF(S5&gt;U5,1,0)+IF(W5&gt;Y5,1,0)</f>
        <v>5</v>
      </c>
      <c r="AA5" s="12">
        <f>IF(C5&lt;E5,1,0)+IF(K5&lt;M5,1,0)+IF(O5&lt;Q5,1,0)+IF(S5&lt;U5,1,0)+IF(W5&lt;Y5,1,0)</f>
        <v>0</v>
      </c>
      <c r="AB5" s="12">
        <f>IF(AND(ISNUMBER(C5),C5=E5),1,0)+IF(AND(ISNUMBER(K5),K5=M5),1,)+IF(AND(ISNUMBER(O5),O5=Q5),1,0)+IF(AND(ISNUMBER(S5),S5=U5),1,0)+IF(AND(ISNUMBER(W5),W5=Y5),1,0)</f>
        <v>0</v>
      </c>
      <c r="AC5" s="12">
        <f t="shared" si="0"/>
        <v>10</v>
      </c>
      <c r="AD5" s="12">
        <f t="shared" si="1"/>
        <v>0</v>
      </c>
      <c r="AE5" s="12">
        <f t="shared" si="2"/>
        <v>0</v>
      </c>
      <c r="AF5" s="12">
        <f t="shared" si="3"/>
        <v>10</v>
      </c>
      <c r="AG5" s="12">
        <f>IF(ISNUMBER(K5),K5,0)+IF(ISNUMBER(O5),O5,0)+IF(ISNUMBER(S5),S5,0)+IF(ISNUMBER(W5),W5,0)+IF(ISNUMBER(C5),C5,0)</f>
        <v>24</v>
      </c>
      <c r="AH5" s="12">
        <f>IF(ISNUMBER(M5),M5,0)+IF(ISNUMBER(Q5),Q5,0)+IF(ISNUMBER(U5),U5,0)+IF(ISNUMBER(Y5),Y5,0)+IF(ISNUMBER(E5),E5,0)</f>
        <v>13</v>
      </c>
      <c r="AI5" s="12">
        <f t="shared" si="4"/>
        <v>11</v>
      </c>
      <c r="AJ5" s="24">
        <v>1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1:51" ht="24.95" customHeight="1">
      <c r="A6" s="22" t="s">
        <v>17</v>
      </c>
      <c r="B6" s="18"/>
      <c r="C6" s="19"/>
      <c r="D6" s="20" t="s">
        <v>11</v>
      </c>
      <c r="E6" s="21"/>
      <c r="F6" s="18" t="s">
        <v>23</v>
      </c>
      <c r="G6" s="19">
        <v>1</v>
      </c>
      <c r="H6" s="20" t="s">
        <v>11</v>
      </c>
      <c r="I6" s="21">
        <v>6</v>
      </c>
      <c r="J6" s="29"/>
      <c r="K6" s="30"/>
      <c r="L6" s="30"/>
      <c r="M6" s="31"/>
      <c r="N6" s="18" t="s">
        <v>22</v>
      </c>
      <c r="O6" s="19">
        <f>IF(M7="","",M7)</f>
        <v>8</v>
      </c>
      <c r="P6" s="20" t="s">
        <v>11</v>
      </c>
      <c r="Q6" s="21">
        <f>IF(K7="","",K7)</f>
        <v>4</v>
      </c>
      <c r="R6" s="18" t="s">
        <v>22</v>
      </c>
      <c r="S6" s="19">
        <f>IF(M8="","",M8)</f>
        <v>6</v>
      </c>
      <c r="T6" s="20" t="s">
        <v>11</v>
      </c>
      <c r="U6" s="21">
        <f>IF(K8="","",K8)</f>
        <v>5</v>
      </c>
      <c r="V6" s="18" t="s">
        <v>23</v>
      </c>
      <c r="W6" s="19">
        <f>IF(M9="","",M9)</f>
        <v>1</v>
      </c>
      <c r="X6" s="20" t="s">
        <v>11</v>
      </c>
      <c r="Y6" s="21">
        <f>IF(K9="","",K9)</f>
        <v>3</v>
      </c>
      <c r="Z6" s="11">
        <f>IF(C6&gt;E6,1,0)+IF(G6&gt;I6,1,0)+IF(O6&gt;Q6,1,0)+IF(S6&gt;U6,1,0)+IF(W6&gt;Y6,1,0)</f>
        <v>2</v>
      </c>
      <c r="AA6" s="12">
        <f>IF(C6&lt;E6,1,0)+IF(G6&lt;I6,1,0)+IF(O6&lt;Q6,1,0)+IF(S6&lt;U6,1,0)+IF(W6&lt;Y6,1,0)</f>
        <v>2</v>
      </c>
      <c r="AB6" s="12">
        <f>IF(AND(ISNUMBER(C6),C6=E6),1,0)+IF(AND(ISNUMBER(G6),G6=I6),1,0)+IF(AND(ISNUMBER(O6),O6=Q6),1,0)+IF(AND(ISNUMBER(S6),S6=U6),1,0)+IF(AND(ISNUMBER(W6),W6=Y6),1,0)</f>
        <v>0</v>
      </c>
      <c r="AC6" s="12">
        <f t="shared" si="0"/>
        <v>4</v>
      </c>
      <c r="AD6" s="12">
        <f t="shared" si="1"/>
        <v>0</v>
      </c>
      <c r="AE6" s="12">
        <f t="shared" si="2"/>
        <v>0</v>
      </c>
      <c r="AF6" s="12">
        <f t="shared" si="3"/>
        <v>4</v>
      </c>
      <c r="AG6" s="12">
        <f>IF(ISNUMBER(G6),G6,0)+IF(ISNUMBER(O6),O6,0)+IF(ISNUMBER(S6),S6,0)+IF(ISNUMBER(W6),W6,0)+IF(ISNUMBER(C6),C6,0)</f>
        <v>16</v>
      </c>
      <c r="AH6" s="12">
        <f>IF(ISNUMBER(I6),I6,0)+IF(ISNUMBER(Q6),Q6,0)+IF(ISNUMBER(U6),U6,0)+IF(ISNUMBER(Y6),Y6,0)+IF(ISNUMBER(E6),E6,0)</f>
        <v>18</v>
      </c>
      <c r="AI6" s="12">
        <f t="shared" si="4"/>
        <v>-2</v>
      </c>
      <c r="AJ6" s="24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4.95" customHeight="1">
      <c r="A7" s="22" t="s">
        <v>18</v>
      </c>
      <c r="B7" s="18" t="s">
        <v>22</v>
      </c>
      <c r="C7" s="19">
        <v>8</v>
      </c>
      <c r="D7" s="20" t="s">
        <v>10</v>
      </c>
      <c r="E7" s="21">
        <v>6</v>
      </c>
      <c r="F7" s="18" t="s">
        <v>23</v>
      </c>
      <c r="G7" s="19">
        <v>4</v>
      </c>
      <c r="H7" s="20" t="s">
        <v>10</v>
      </c>
      <c r="I7" s="21">
        <v>6</v>
      </c>
      <c r="J7" s="18" t="s">
        <v>23</v>
      </c>
      <c r="K7" s="19">
        <v>4</v>
      </c>
      <c r="L7" s="20" t="s">
        <v>10</v>
      </c>
      <c r="M7" s="21">
        <v>8</v>
      </c>
      <c r="N7" s="29"/>
      <c r="O7" s="30"/>
      <c r="P7" s="30"/>
      <c r="Q7" s="31"/>
      <c r="R7" s="18"/>
      <c r="S7" s="19" t="str">
        <f>IF(Q8="","",Q8)</f>
        <v/>
      </c>
      <c r="T7" s="20" t="s">
        <v>10</v>
      </c>
      <c r="U7" s="21" t="str">
        <f>IF(O8="","",O8)</f>
        <v/>
      </c>
      <c r="V7" s="18" t="s">
        <v>24</v>
      </c>
      <c r="W7" s="19">
        <f>IF(Q9="","",Q9)</f>
        <v>1</v>
      </c>
      <c r="X7" s="20" t="s">
        <v>10</v>
      </c>
      <c r="Y7" s="21">
        <f>IF(O9="","",O9)</f>
        <v>1</v>
      </c>
      <c r="Z7" s="11">
        <f>IF(C7&gt;E7,1,0)+IF(G7&gt;I7,1,0)+IF(K7&gt;M7,1,0)+IF(S7&gt;U7,1,0)+IF(W7&gt;Y7,1,0)</f>
        <v>1</v>
      </c>
      <c r="AA7" s="12">
        <f>IF(C7&lt;E7,1,0)+IF(G7&lt;I7,1,0)+IF(K7&lt;M7,1,0)+IF(S7&lt;U7,1,0)+IF(W7&lt;Y7,1,0)</f>
        <v>2</v>
      </c>
      <c r="AB7" s="12">
        <f>IF(AND(ISNUMBER(C7),C7=E7),1,0)+IF(AND(ISNUMBER(G7),G7=I7),1,0)+IF(AND(ISNUMBER(K7),K7=M7),1,)+IF(AND(ISNUMBER(S7),S7=U7),1,0)+IF(AND(ISNUMBER(W7),W7=Y7),1,0)</f>
        <v>1</v>
      </c>
      <c r="AC7" s="12">
        <f t="shared" si="0"/>
        <v>2</v>
      </c>
      <c r="AD7" s="12">
        <f t="shared" si="1"/>
        <v>0</v>
      </c>
      <c r="AE7" s="12">
        <f t="shared" si="2"/>
        <v>1</v>
      </c>
      <c r="AF7" s="12">
        <f t="shared" si="3"/>
        <v>3</v>
      </c>
      <c r="AG7" s="12">
        <f>IF(ISNUMBER(G7),G7,0)+IF(ISNUMBER(K7),K7,0)+IF(ISNUMBER(S7),S7,0)+IF(ISNUMBER(W7),W7,0)+IF(ISNUMBER(C7),C7,0)</f>
        <v>17</v>
      </c>
      <c r="AH7" s="12">
        <f>IF(ISNUMBER(I7),I7,0)+IF(ISNUMBER(M7),M7,0)+IF(ISNUMBER(U7),U7,0)+IF(ISNUMBER(Y7),Y7,0)+IF(ISNUMBER(E7),E7,0)</f>
        <v>21</v>
      </c>
      <c r="AI7" s="12">
        <f t="shared" si="4"/>
        <v>-4</v>
      </c>
      <c r="AJ7" s="24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1:51" ht="24.95" customHeight="1">
      <c r="A8" s="22" t="s">
        <v>19</v>
      </c>
      <c r="B8" s="18" t="s">
        <v>23</v>
      </c>
      <c r="C8" s="19">
        <v>4</v>
      </c>
      <c r="D8" s="20" t="s">
        <v>12</v>
      </c>
      <c r="E8" s="21">
        <v>5</v>
      </c>
      <c r="F8" s="18" t="s">
        <v>23</v>
      </c>
      <c r="G8" s="19">
        <v>2</v>
      </c>
      <c r="H8" s="20" t="s">
        <v>12</v>
      </c>
      <c r="I8" s="21">
        <v>4</v>
      </c>
      <c r="J8" s="18" t="s">
        <v>23</v>
      </c>
      <c r="K8" s="19">
        <v>5</v>
      </c>
      <c r="L8" s="20" t="s">
        <v>12</v>
      </c>
      <c r="M8" s="21">
        <v>6</v>
      </c>
      <c r="N8" s="18"/>
      <c r="O8" s="19"/>
      <c r="P8" s="20" t="s">
        <v>12</v>
      </c>
      <c r="Q8" s="21"/>
      <c r="R8" s="29"/>
      <c r="S8" s="30"/>
      <c r="T8" s="30"/>
      <c r="U8" s="31"/>
      <c r="V8" s="18" t="s">
        <v>23</v>
      </c>
      <c r="W8" s="19">
        <f>IF(U9="","",U9)</f>
        <v>2</v>
      </c>
      <c r="X8" s="20" t="s">
        <v>12</v>
      </c>
      <c r="Y8" s="21">
        <f>IF(S9="","",S9)</f>
        <v>6</v>
      </c>
      <c r="Z8" s="11">
        <f>IF(C8&gt;E8,1,0)+IF(G8&gt;I8,1,0)+IF(K8&gt;M8,1,0)+IF(O8&gt;Q8,1,0)+IF(W8&gt;Y8,1,0)</f>
        <v>0</v>
      </c>
      <c r="AA8" s="12">
        <f>IF(C8&lt;E8,1,0)+IF(G8&lt;I8,1,0)+IF(K8&lt;M8,1,0)+IF(O8&lt;Q8,1,0)+IF(W8&lt;Y8,1,0)</f>
        <v>4</v>
      </c>
      <c r="AB8" s="12">
        <f>IF(AND(ISNUMBER(C8),C8=E8),1,0)+IF(AND(ISNUMBER(G8),G8=I8),1,0)+IF(AND(ISNUMBER(K8),K8=M8),1,)+IF(AND(ISNUMBER(O8),O8=Q8),1,0)+IF(AND(ISNUMBER(W8),W8=Y8),1,0)</f>
        <v>0</v>
      </c>
      <c r="AC8" s="12">
        <f t="shared" si="0"/>
        <v>0</v>
      </c>
      <c r="AD8" s="12">
        <f t="shared" si="1"/>
        <v>0</v>
      </c>
      <c r="AE8" s="12">
        <f t="shared" si="2"/>
        <v>0</v>
      </c>
      <c r="AF8" s="12">
        <f t="shared" si="3"/>
        <v>0</v>
      </c>
      <c r="AG8" s="12">
        <f>IF(ISNUMBER(G8),G8,0)+IF(ISNUMBER(K8),K8,0)+IF(ISNUMBER(O8),O8,0)+IF(ISNUMBER(W8),W8,0)+IF(ISNUMBER(C8),C8,0)</f>
        <v>13</v>
      </c>
      <c r="AH8" s="12">
        <f>IF(ISNUMBER(I8),I8,0)+IF(ISNUMBER(M8),M8,0)+IF(ISNUMBER(Q8),Q8,0)+IF(ISNUMBER(Y8),Y8,0)+IF(ISNUMBER(E8),E8,0)</f>
        <v>21</v>
      </c>
      <c r="AI8" s="12">
        <f t="shared" si="4"/>
        <v>-8</v>
      </c>
      <c r="AJ8" s="24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ht="24.95" customHeight="1">
      <c r="A9" s="22" t="s">
        <v>20</v>
      </c>
      <c r="B9" s="18" t="s">
        <v>22</v>
      </c>
      <c r="C9" s="19">
        <v>10</v>
      </c>
      <c r="D9" s="20" t="s">
        <v>10</v>
      </c>
      <c r="E9" s="21">
        <v>0</v>
      </c>
      <c r="F9" s="18" t="s">
        <v>23</v>
      </c>
      <c r="G9" s="19">
        <v>2</v>
      </c>
      <c r="H9" s="20" t="s">
        <v>10</v>
      </c>
      <c r="I9" s="21">
        <v>3</v>
      </c>
      <c r="J9" s="18" t="s">
        <v>22</v>
      </c>
      <c r="K9" s="19">
        <v>3</v>
      </c>
      <c r="L9" s="20" t="s">
        <v>10</v>
      </c>
      <c r="M9" s="21">
        <v>1</v>
      </c>
      <c r="N9" s="18" t="s">
        <v>24</v>
      </c>
      <c r="O9" s="19">
        <v>1</v>
      </c>
      <c r="P9" s="20" t="s">
        <v>10</v>
      </c>
      <c r="Q9" s="21">
        <v>1</v>
      </c>
      <c r="R9" s="18" t="s">
        <v>22</v>
      </c>
      <c r="S9" s="19">
        <v>6</v>
      </c>
      <c r="T9" s="20" t="s">
        <v>10</v>
      </c>
      <c r="U9" s="21">
        <v>2</v>
      </c>
      <c r="V9" s="29"/>
      <c r="W9" s="30"/>
      <c r="X9" s="30"/>
      <c r="Y9" s="31"/>
      <c r="Z9" s="11">
        <f>IF(C9&gt;E9,1,0)+IF(G9&gt;I9,1,0)+IF(K9&gt;M9,1,0)+IF(O9&gt;Q9,1,0)+IF(S9&gt;U9,1,0)</f>
        <v>3</v>
      </c>
      <c r="AA9" s="12">
        <f>IF(C9&lt;E9,1,0)+IF(G9&lt;I9,1,0)+IF(K9&lt;M9,1,0)+IF(O9&lt;Q9,1,0)+IF(S9&lt;U9,1,0)</f>
        <v>1</v>
      </c>
      <c r="AB9" s="12">
        <f>IF(AND(ISNUMBER(C9),C9=E9),1,0)+IF(AND(ISNUMBER(G9),G9=I9),1,0)+IF(AND(ISNUMBER(K9),K9=M9),1,)+IF(AND(ISNUMBER(O9),O9=Q9),1,0)+IF(AND(ISNUMBER(S9),S9=U9),1,0)</f>
        <v>1</v>
      </c>
      <c r="AC9" s="12">
        <f t="shared" si="0"/>
        <v>6</v>
      </c>
      <c r="AD9" s="12">
        <f t="shared" si="1"/>
        <v>0</v>
      </c>
      <c r="AE9" s="12">
        <f t="shared" si="2"/>
        <v>1</v>
      </c>
      <c r="AF9" s="12">
        <f t="shared" si="3"/>
        <v>7</v>
      </c>
      <c r="AG9" s="12">
        <f>IF(ISNUMBER(G9),G9,0)+IF(ISNUMBER(K9),K9,0)+IF(ISNUMBER(O9),O9,0)+IF(ISNUMBER(S9),S9,0)+IF(ISNUMBER(C9),C9,0)</f>
        <v>22</v>
      </c>
      <c r="AH9" s="12">
        <f>IF(ISNUMBER(I9),I9,0)+IF(ISNUMBER(M9),M9,0)+IF(ISNUMBER(Q9),Q9,0)+IF(ISNUMBER(U9),U9,0)+IF(ISNUMBER(E9),E9,0)</f>
        <v>7</v>
      </c>
      <c r="AI9" s="12">
        <f t="shared" si="4"/>
        <v>15</v>
      </c>
      <c r="AJ9" s="24">
        <v>2</v>
      </c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15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>
        <f t="shared" ref="Z10:AI10" si="5">SUM(Z4:Z9)</f>
        <v>12</v>
      </c>
      <c r="AA10" s="14">
        <f t="shared" si="5"/>
        <v>12</v>
      </c>
      <c r="AB10" s="14">
        <f t="shared" si="5"/>
        <v>2</v>
      </c>
      <c r="AC10" s="14">
        <f t="shared" si="5"/>
        <v>24</v>
      </c>
      <c r="AD10" s="14">
        <f t="shared" si="5"/>
        <v>0</v>
      </c>
      <c r="AE10" s="14">
        <f t="shared" si="5"/>
        <v>2</v>
      </c>
      <c r="AF10" s="14">
        <f t="shared" si="5"/>
        <v>26</v>
      </c>
      <c r="AG10" s="14">
        <f t="shared" si="5"/>
        <v>107</v>
      </c>
      <c r="AH10" s="14">
        <f t="shared" si="5"/>
        <v>107</v>
      </c>
      <c r="AI10" s="14">
        <f t="shared" si="5"/>
        <v>0</v>
      </c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</sheetData>
  <mergeCells count="13">
    <mergeCell ref="B3:E3"/>
    <mergeCell ref="A1:AI1"/>
    <mergeCell ref="V3:Y3"/>
    <mergeCell ref="R8:U8"/>
    <mergeCell ref="V9:Y9"/>
    <mergeCell ref="F3:I3"/>
    <mergeCell ref="J3:M3"/>
    <mergeCell ref="N3:Q3"/>
    <mergeCell ref="R3:U3"/>
    <mergeCell ref="B4:E4"/>
    <mergeCell ref="F5:I5"/>
    <mergeCell ref="J6:M6"/>
    <mergeCell ref="N7:Q7"/>
  </mergeCells>
  <phoneticPr fontId="2"/>
  <conditionalFormatting sqref="I4 M4:M5 Q4:Q6 U4:U7 Y4:Y8 I6:I9 M7:M9 Q8:Q9 U9 E5:E9">
    <cfRule type="cellIs" dxfId="5" priority="17" stopIfTrue="1" operator="lessThan">
      <formula>C4</formula>
    </cfRule>
    <cfRule type="cellIs" dxfId="4" priority="18" stopIfTrue="1" operator="greaterThan">
      <formula>C4</formula>
    </cfRule>
    <cfRule type="cellIs" dxfId="3" priority="19" stopIfTrue="1" operator="equal">
      <formula>C4</formula>
    </cfRule>
  </conditionalFormatting>
  <conditionalFormatting sqref="G4 K4:K5 O4:O6 S4:S7 W4:W8 C5:C9 G6:G9 K7:K9 O8:O9 S9">
    <cfRule type="cellIs" dxfId="2" priority="20" stopIfTrue="1" operator="greaterThan">
      <formula>E4</formula>
    </cfRule>
    <cfRule type="cellIs" dxfId="1" priority="21" stopIfTrue="1" operator="lessThan">
      <formula>E4</formula>
    </cfRule>
    <cfRule type="cellIs" dxfId="0" priority="22" stopIfTrue="1" operator="equal">
      <formula>E4</formula>
    </cfRule>
  </conditionalFormatting>
  <pageMargins left="0" right="0" top="0.19685039370078741" bottom="0.19685039370078741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高崎　久明</dc:creator>
  <cp:lastModifiedBy>takasaki</cp:lastModifiedBy>
  <cp:lastPrinted>2013-01-04T08:18:43Z</cp:lastPrinted>
  <dcterms:created xsi:type="dcterms:W3CDTF">2010-03-22T08:41:35Z</dcterms:created>
  <dcterms:modified xsi:type="dcterms:W3CDTF">2013-12-30T13:23:54Z</dcterms:modified>
</cp:coreProperties>
</file>